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G:\.shortcut-targets-by-id\1WGEqmBLwGx5A2ns_0S0vOETTjZRf3xtk\COMP.SLM\COMPRAS SLM  2024\018 ATA DE ÁGUA MINERAL 2024\"/>
    </mc:Choice>
  </mc:AlternateContent>
  <xr:revisionPtr revIDLastSave="0" documentId="13_ncr:1_{8E93708D-1C66-4870-B477-1848485E803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Média Geral" sheetId="1" r:id="rId1"/>
    <sheet name="Média P. Empresas" sheetId="2" r:id="rId2"/>
    <sheet name="Divisão de Cotas" sheetId="3" r:id="rId3"/>
  </sheets>
  <definedNames>
    <definedName name="_xlnm._FilterDatabase" localSheetId="0" hidden="1">'Média Geral'!$A$1:$N$4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3" l="1"/>
  <c r="F3" i="3"/>
  <c r="E3" i="3"/>
  <c r="E2" i="3"/>
  <c r="N4" i="1"/>
  <c r="F6" i="3" s="1"/>
  <c r="N3" i="1"/>
  <c r="I3" i="1"/>
  <c r="L3" i="1" s="1"/>
  <c r="K3" i="2"/>
  <c r="J3" i="1" s="1"/>
  <c r="K3" i="1" l="1"/>
  <c r="K2" i="3"/>
  <c r="L2" i="3" s="1"/>
  <c r="M2" i="3" l="1"/>
  <c r="I3" i="2" l="1"/>
  <c r="F2" i="3"/>
  <c r="F4" i="3" l="1"/>
  <c r="F8" i="3" s="1"/>
</calcChain>
</file>

<file path=xl/sharedStrings.xml><?xml version="1.0" encoding="utf-8"?>
<sst xmlns="http://schemas.openxmlformats.org/spreadsheetml/2006/main" count="81" uniqueCount="49">
  <si>
    <t>ITEM</t>
  </si>
  <si>
    <t>ESPECIFICAÇÃO DO PRODUTO</t>
  </si>
  <si>
    <t>UND</t>
  </si>
  <si>
    <t>QUANT</t>
  </si>
  <si>
    <t>V. UNIT.</t>
  </si>
  <si>
    <t>V.TOTAL</t>
  </si>
  <si>
    <t>Pesquisa com empresas</t>
  </si>
  <si>
    <t>Média P.</t>
  </si>
  <si>
    <t>QTD de Preços</t>
  </si>
  <si>
    <t xml:space="preserve">Média Ponderada </t>
  </si>
  <si>
    <t>Média</t>
  </si>
  <si>
    <t>V. Unit. Médio</t>
  </si>
  <si>
    <t>Total de Pesquisas</t>
  </si>
  <si>
    <t>SÔNIA MARIA VIANA GUEDES OLIVEIRA</t>
  </si>
  <si>
    <t>Banco de Preço</t>
  </si>
  <si>
    <t>TOTAL GERAL</t>
  </si>
  <si>
    <t>Obs: 1</t>
  </si>
  <si>
    <t>Obs: 2</t>
  </si>
  <si>
    <t>Obs: 3</t>
  </si>
  <si>
    <t>Obs: 4</t>
  </si>
  <si>
    <t>Para fins de obtenção do valor estimado, utilizamos neste processo a média ponderada, cuja formula encontra-se indicada na página n° 19, da apostila do modulo II do Curso Licitação de Medicamentos e Material Médico-Hospitalar, cópia anexa;</t>
  </si>
  <si>
    <t>Obs: 5</t>
  </si>
  <si>
    <t xml:space="preserve">Servidora da Secretaria de Administração </t>
  </si>
  <si>
    <t>Água mineral natural sem gás, acondicionada em garrafões plásticos, com capacidade de 20 litros, a serem fornecidos COMODATO pela licitante vencedora do certame, com lacre inviolável, com prazo de validade não inferior a 3 (três) meses, com registro no órgão competente do Ministério da Saúde, conforme Resolução nº23/2006, da Anvisa, e alterações posteriores, e com as seguintes características: PH a 25º C: igual ou maior do que 7,0. Entrega parcelada, no mínimo uma vez por semana, pelo período de 12 (doze) meses consecutivos .CATMAT 445485</t>
  </si>
  <si>
    <t>Compras Gov. Com</t>
  </si>
  <si>
    <t>Para Fins de obtenção do preço estimativo realizamos pesquisas nas ferramentas "Banco de Preços" (Disponivel em:https://www.bancodeprecos.com.br) e "Compras Gov.br/), para obter média em preço públicos;</t>
  </si>
  <si>
    <t>MAURO JERÔNIMO TELES DA SILVA</t>
  </si>
  <si>
    <t>Servidor da Secretaria de Finanças, Planejamento, Gestão e Tecnologia</t>
  </si>
  <si>
    <t>Mat. 987940</t>
  </si>
  <si>
    <t>Cota / Classificação</t>
  </si>
  <si>
    <t xml:space="preserve">Total planilha principal </t>
  </si>
  <si>
    <t>Prova</t>
  </si>
  <si>
    <t>Mat. 988389</t>
  </si>
  <si>
    <t>Porto das Águas</t>
  </si>
  <si>
    <t>Santrin</t>
  </si>
  <si>
    <t>CLG Atacado</t>
  </si>
  <si>
    <t>São Lourenço da Mata,  80  de fevereiro de 2024.</t>
  </si>
  <si>
    <t>São Lourenço da Mata, 08 de fevereiro de  2024.</t>
  </si>
  <si>
    <t>Média Aritimetica</t>
  </si>
  <si>
    <t>QTD T</t>
  </si>
  <si>
    <t>C. Principal</t>
  </si>
  <si>
    <t>C. Reservada</t>
  </si>
  <si>
    <t>Total</t>
  </si>
  <si>
    <t>Cota de Ampla Concorrência</t>
  </si>
  <si>
    <t>Cota reservada de 25%para MEI, ME e EPP</t>
  </si>
  <si>
    <t>Mercado das Águas</t>
  </si>
  <si>
    <r>
      <t xml:space="preserve">Enviamos propostas por e-mails para 07(sete) empresas relacionadas aos itens </t>
    </r>
    <r>
      <rPr>
        <sz val="10"/>
        <rFont val="Calibri"/>
        <family val="2"/>
        <scheme val="minor"/>
      </rPr>
      <t>(Gás Liquefeito e Vasilhame)</t>
    </r>
    <r>
      <rPr>
        <sz val="10"/>
        <color theme="1"/>
        <rFont val="Calibri"/>
        <family val="2"/>
        <scheme val="minor"/>
      </rPr>
      <t>, obtivemos 04</t>
    </r>
    <r>
      <rPr>
        <sz val="10"/>
        <rFont val="Calibri"/>
        <family val="2"/>
        <scheme val="minor"/>
      </rPr>
      <t xml:space="preserve"> (quatro)</t>
    </r>
    <r>
      <rPr>
        <sz val="10"/>
        <color theme="1"/>
        <rFont val="Calibri"/>
        <family val="2"/>
        <scheme val="minor"/>
      </rPr>
      <t xml:space="preserve"> pesquisa na internet, para composição de preço;</t>
    </r>
  </si>
  <si>
    <r>
      <t xml:space="preserve">Para obter o valor estimado, utilizamos neste processo a média Aritimética  e Média Ponderada na, composição dos valores  informados nas propostas das empresas acima citadas para compor a média final, escolhemos a opção da média </t>
    </r>
    <r>
      <rPr>
        <b/>
        <sz val="10"/>
        <rFont val="Calibri"/>
        <family val="2"/>
        <scheme val="minor"/>
      </rPr>
      <t>Ponderada</t>
    </r>
    <r>
      <rPr>
        <sz val="10"/>
        <color theme="1"/>
        <rFont val="Calibri"/>
        <family val="2"/>
        <scheme val="minor"/>
      </rPr>
      <t xml:space="preserve"> por ser mais coerente com preços de mercado.</t>
    </r>
  </si>
  <si>
    <r>
      <t>Para fins de obtenção do preço estimativo foi publicado no Diário Oficial  AMUPE, a solitação de cotação de preços para aquisição de</t>
    </r>
    <r>
      <rPr>
        <sz val="10"/>
        <color rgb="FFFF000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Água Mineral, </t>
    </r>
    <r>
      <rPr>
        <sz val="10"/>
        <rFont val="Calibri"/>
        <family val="2"/>
        <scheme val="minor"/>
      </rPr>
      <t xml:space="preserve">destinada a </t>
    </r>
    <r>
      <rPr>
        <b/>
        <sz val="10"/>
        <rFont val="Calibri"/>
        <family val="2"/>
        <scheme val="minor"/>
      </rPr>
      <t>Diversas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Secretarias</t>
    </r>
    <r>
      <rPr>
        <sz val="10"/>
        <rFont val="Calibri"/>
        <family val="2"/>
        <scheme val="minor"/>
      </rPr>
      <t xml:space="preserve"> da Prefeitura municipal de São Lourenço da Mata.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</si>
</sst>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3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0"/>
      <color rgb="FF000000"/>
      <name val="Cambria"/>
      <family val="1"/>
    </font>
    <font>
      <sz val="11"/>
      <color theme="1"/>
      <name val="Calibri"/>
      <family val="2"/>
      <scheme val="minor"/>
    </font>
    <font>
      <sz val="8"/>
      <color theme="1"/>
      <name val="Calibri Light"/>
      <family val="1"/>
      <scheme val="major"/>
    </font>
    <font>
      <sz val="9"/>
      <color theme="1"/>
      <name val="Calibri Light"/>
      <family val="1"/>
      <scheme val="major"/>
    </font>
    <font>
      <b/>
      <sz val="11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mbria"/>
      <family val="1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mbria"/>
      <family val="1"/>
    </font>
    <font>
      <b/>
      <sz val="10"/>
      <name val="Cambria"/>
      <family val="1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44" fontId="2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44" fontId="2" fillId="0" borderId="0" xfId="1" applyFont="1"/>
    <xf numFmtId="0" fontId="0" fillId="0" borderId="0" xfId="0" applyAlignment="1">
      <alignment horizontal="center" vertical="center"/>
    </xf>
    <xf numFmtId="44" fontId="0" fillId="0" borderId="0" xfId="1" applyFont="1"/>
    <xf numFmtId="44" fontId="0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0" fillId="0" borderId="0" xfId="1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9" fillId="5" borderId="0" xfId="0" applyFont="1" applyFill="1" applyAlignment="1">
      <alignment vertical="center" wrapText="1"/>
    </xf>
    <xf numFmtId="0" fontId="11" fillId="3" borderId="0" xfId="0" applyFont="1" applyFill="1" applyAlignment="1">
      <alignment horizontal="center" vertical="top"/>
    </xf>
    <xf numFmtId="0" fontId="11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4" fontId="12" fillId="0" borderId="1" xfId="1" applyFont="1" applyBorder="1" applyAlignment="1">
      <alignment horizontal="center" vertical="center"/>
    </xf>
    <xf numFmtId="44" fontId="12" fillId="5" borderId="1" xfId="1" applyFont="1" applyFill="1" applyBorder="1" applyAlignment="1">
      <alignment vertical="center"/>
    </xf>
    <xf numFmtId="44" fontId="0" fillId="0" borderId="0" xfId="1" applyFont="1" applyBorder="1" applyAlignment="1">
      <alignment vertical="center"/>
    </xf>
    <xf numFmtId="3" fontId="1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4" fontId="12" fillId="0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4" fontId="19" fillId="4" borderId="1" xfId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44" fontId="15" fillId="0" borderId="1" xfId="0" applyNumberFormat="1" applyFont="1" applyBorder="1"/>
    <xf numFmtId="0" fontId="15" fillId="0" borderId="0" xfId="0" applyFont="1"/>
    <xf numFmtId="44" fontId="0" fillId="5" borderId="6" xfId="1" applyFont="1" applyFill="1" applyBorder="1" applyAlignment="1">
      <alignment horizontal="center" vertical="center"/>
    </xf>
    <xf numFmtId="44" fontId="20" fillId="4" borderId="1" xfId="1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10" fillId="5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13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4" fontId="18" fillId="6" borderId="1" xfId="1" applyFont="1" applyFill="1" applyBorder="1" applyAlignment="1">
      <alignment horizontal="center" vertical="center" wrapText="1"/>
    </xf>
    <xf numFmtId="44" fontId="18" fillId="5" borderId="1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justify" vertical="top"/>
    </xf>
    <xf numFmtId="0" fontId="12" fillId="0" borderId="2" xfId="0" applyFont="1" applyBorder="1" applyAlignment="1">
      <alignment horizontal="center" vertical="center" wrapText="1"/>
    </xf>
    <xf numFmtId="3" fontId="12" fillId="0" borderId="2" xfId="1" applyNumberFormat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44" fontId="12" fillId="0" borderId="2" xfId="1" applyFont="1" applyFill="1" applyBorder="1" applyAlignment="1">
      <alignment horizontal="center" vertical="center" wrapText="1"/>
    </xf>
    <xf numFmtId="44" fontId="12" fillId="6" borderId="2" xfId="1" applyFont="1" applyFill="1" applyBorder="1" applyAlignment="1">
      <alignment horizontal="center" vertical="center" wrapText="1"/>
    </xf>
    <xf numFmtId="44" fontId="12" fillId="0" borderId="1" xfId="1" applyFont="1" applyFill="1" applyBorder="1" applyAlignment="1">
      <alignment horizontal="center" vertical="center" wrapText="1"/>
    </xf>
    <xf numFmtId="44" fontId="14" fillId="3" borderId="1" xfId="1" applyFont="1" applyFill="1" applyBorder="1" applyAlignment="1">
      <alignment horizontal="center" vertical="center"/>
    </xf>
    <xf numFmtId="44" fontId="9" fillId="4" borderId="1" xfId="0" applyNumberFormat="1" applyFont="1" applyFill="1" applyBorder="1"/>
    <xf numFmtId="0" fontId="0" fillId="0" borderId="1" xfId="0" applyBorder="1" applyAlignment="1">
      <alignment horizontal="justify" vertical="top"/>
    </xf>
    <xf numFmtId="0" fontId="0" fillId="7" borderId="1" xfId="0" applyFill="1" applyBorder="1" applyAlignment="1">
      <alignment horizontal="center" vertical="center"/>
    </xf>
    <xf numFmtId="9" fontId="0" fillId="7" borderId="1" xfId="0" applyNumberForma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4" fontId="21" fillId="0" borderId="1" xfId="0" applyNumberFormat="1" applyFont="1" applyBorder="1"/>
    <xf numFmtId="44" fontId="22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4" fontId="1" fillId="2" borderId="2" xfId="1" applyFont="1" applyFill="1" applyBorder="1" applyAlignment="1">
      <alignment horizontal="center" vertical="center" wrapText="1"/>
    </xf>
    <xf numFmtId="44" fontId="1" fillId="2" borderId="7" xfId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44" fontId="3" fillId="4" borderId="1" xfId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9" fillId="4" borderId="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"/>
  <sheetViews>
    <sheetView tabSelected="1" workbookViewId="0">
      <pane ySplit="2" topLeftCell="A3" activePane="bottomLeft" state="frozen"/>
      <selection pane="bottomLeft" activeCell="A8" sqref="A8"/>
    </sheetView>
  </sheetViews>
  <sheetFormatPr defaultRowHeight="15" x14ac:dyDescent="0.25"/>
  <cols>
    <col min="1" max="1" width="7" style="9" customWidth="1"/>
    <col min="2" max="2" width="37" style="1" customWidth="1"/>
    <col min="3" max="3" width="6.5703125" style="1" customWidth="1"/>
    <col min="4" max="4" width="7.42578125" style="1" customWidth="1"/>
    <col min="5" max="5" width="9.7109375" style="5" customWidth="1"/>
    <col min="6" max="6" width="8.140625" style="1" customWidth="1"/>
    <col min="7" max="7" width="7.85546875" style="1" customWidth="1"/>
    <col min="8" max="8" width="7.5703125" style="1" customWidth="1"/>
    <col min="9" max="9" width="9.28515625" style="5" customWidth="1"/>
    <col min="10" max="10" width="7" style="1" customWidth="1"/>
    <col min="11" max="11" width="10.7109375" style="5" customWidth="1"/>
    <col min="12" max="12" width="11.28515625" style="5" customWidth="1"/>
    <col min="13" max="13" width="11" style="2" customWidth="1"/>
    <col min="14" max="14" width="14.7109375" style="2" customWidth="1"/>
    <col min="16" max="16" width="15.85546875" bestFit="1" customWidth="1"/>
  </cols>
  <sheetData>
    <row r="1" spans="1:16" ht="27.75" customHeight="1" x14ac:dyDescent="0.25">
      <c r="A1" s="80" t="s">
        <v>0</v>
      </c>
      <c r="B1" s="80" t="s">
        <v>1</v>
      </c>
      <c r="C1" s="80" t="s">
        <v>2</v>
      </c>
      <c r="D1" s="80" t="s">
        <v>3</v>
      </c>
      <c r="E1" s="79" t="s">
        <v>14</v>
      </c>
      <c r="F1" s="79"/>
      <c r="G1" s="73" t="s">
        <v>24</v>
      </c>
      <c r="H1" s="74"/>
      <c r="I1" s="79" t="s">
        <v>6</v>
      </c>
      <c r="J1" s="79"/>
      <c r="K1" s="75" t="s">
        <v>9</v>
      </c>
      <c r="L1" s="66" t="s">
        <v>38</v>
      </c>
      <c r="M1" s="75" t="s">
        <v>4</v>
      </c>
      <c r="N1" s="75" t="s">
        <v>5</v>
      </c>
    </row>
    <row r="2" spans="1:16" ht="38.25" x14ac:dyDescent="0.25">
      <c r="A2" s="80"/>
      <c r="B2" s="80"/>
      <c r="C2" s="80"/>
      <c r="D2" s="80"/>
      <c r="E2" s="4" t="s">
        <v>7</v>
      </c>
      <c r="F2" s="3" t="s">
        <v>8</v>
      </c>
      <c r="G2" s="4" t="s">
        <v>7</v>
      </c>
      <c r="H2" s="3" t="s">
        <v>8</v>
      </c>
      <c r="I2" s="4" t="s">
        <v>7</v>
      </c>
      <c r="J2" s="3" t="s">
        <v>8</v>
      </c>
      <c r="K2" s="75"/>
      <c r="L2" s="67"/>
      <c r="M2" s="75"/>
      <c r="N2" s="75"/>
    </row>
    <row r="3" spans="1:16" ht="230.25" customHeight="1" x14ac:dyDescent="0.25">
      <c r="A3" s="47">
        <v>1</v>
      </c>
      <c r="B3" s="48" t="s">
        <v>23</v>
      </c>
      <c r="C3" s="49" t="s">
        <v>2</v>
      </c>
      <c r="D3" s="50">
        <v>32597</v>
      </c>
      <c r="E3" s="51">
        <v>6.15</v>
      </c>
      <c r="F3" s="49">
        <v>15</v>
      </c>
      <c r="G3" s="49">
        <v>6.44</v>
      </c>
      <c r="H3" s="49">
        <v>8</v>
      </c>
      <c r="I3" s="52">
        <f>'Média P. Empresas'!J3</f>
        <v>8.6300000000000008</v>
      </c>
      <c r="J3" s="49">
        <f>'Média P. Empresas'!K3</f>
        <v>4</v>
      </c>
      <c r="K3" s="45">
        <f>(((E3*F3)+G3*H3)+I3*J3)/(F3+H3+J3)</f>
        <v>6.6033333333333344</v>
      </c>
      <c r="L3" s="46">
        <f>AVERAGE(E3,G3,I3)</f>
        <v>7.0733333333333333</v>
      </c>
      <c r="M3" s="53">
        <v>6.6</v>
      </c>
      <c r="N3" s="54">
        <f>D3*M3</f>
        <v>215140.19999999998</v>
      </c>
    </row>
    <row r="4" spans="1:16" x14ac:dyDescent="0.25">
      <c r="A4" s="76" t="s">
        <v>15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  <c r="N4" s="55">
        <f>SUM(N3)</f>
        <v>215140.19999999998</v>
      </c>
      <c r="P4" s="7"/>
    </row>
    <row r="5" spans="1:16" x14ac:dyDescent="0.25">
      <c r="A5" s="28"/>
    </row>
    <row r="6" spans="1:16" ht="25.5" customHeight="1" x14ac:dyDescent="0.25">
      <c r="A6" s="19" t="s">
        <v>16</v>
      </c>
      <c r="B6" s="72" t="s">
        <v>48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31"/>
    </row>
    <row r="7" spans="1:16" ht="17.25" customHeight="1" x14ac:dyDescent="0.25">
      <c r="A7" s="20" t="s">
        <v>17</v>
      </c>
      <c r="B7" s="81" t="s">
        <v>46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6" s="89" customFormat="1" ht="30" customHeight="1" x14ac:dyDescent="0.25">
      <c r="A8" s="20" t="s">
        <v>18</v>
      </c>
      <c r="B8" s="71" t="s">
        <v>25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31"/>
    </row>
    <row r="9" spans="1:16" ht="32.25" customHeight="1" x14ac:dyDescent="0.25">
      <c r="A9" s="20" t="s">
        <v>19</v>
      </c>
      <c r="B9" s="71" t="s">
        <v>20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31"/>
    </row>
    <row r="10" spans="1:16" ht="27.75" customHeight="1" x14ac:dyDescent="0.25">
      <c r="A10" s="20" t="s">
        <v>21</v>
      </c>
      <c r="B10" s="71" t="s">
        <v>47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31"/>
    </row>
    <row r="12" spans="1:16" ht="15" customHeight="1" x14ac:dyDescent="0.25">
      <c r="A12" s="18"/>
      <c r="B12" s="70" t="s">
        <v>37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6" x14ac:dyDescent="0.25">
      <c r="A13" s="11"/>
      <c r="B13" s="11"/>
      <c r="C13" s="12"/>
      <c r="D13" s="13"/>
      <c r="E13" s="12"/>
      <c r="F13" s="12"/>
      <c r="G13" s="12"/>
      <c r="H13" s="12"/>
      <c r="I13" s="12"/>
      <c r="J13" s="12"/>
      <c r="K13" s="14"/>
      <c r="L13" s="14"/>
      <c r="M13" s="11"/>
    </row>
    <row r="14" spans="1:16" x14ac:dyDescent="0.25">
      <c r="A14" s="11"/>
      <c r="B14" s="11"/>
      <c r="C14" s="12"/>
      <c r="D14" s="15"/>
      <c r="E14" s="16"/>
      <c r="F14" s="17"/>
      <c r="G14" s="17"/>
      <c r="H14" s="17"/>
      <c r="I14" s="17"/>
      <c r="J14" s="12"/>
      <c r="K14" s="14"/>
      <c r="L14" s="14"/>
      <c r="M14" s="11"/>
    </row>
    <row r="15" spans="1:16" x14ac:dyDescent="0.25">
      <c r="A15" s="11"/>
      <c r="B15" s="68" t="s">
        <v>13</v>
      </c>
      <c r="C15" s="68"/>
      <c r="D15" s="68"/>
      <c r="E15" s="68"/>
      <c r="F15" s="68"/>
      <c r="G15" s="68" t="s">
        <v>26</v>
      </c>
      <c r="H15" s="68"/>
      <c r="I15" s="68"/>
      <c r="J15" s="68"/>
      <c r="K15" s="68"/>
      <c r="L15" s="68"/>
      <c r="M15" s="68"/>
      <c r="N15" s="68"/>
    </row>
    <row r="16" spans="1:16" ht="15" customHeight="1" x14ac:dyDescent="0.25">
      <c r="A16" s="11"/>
      <c r="B16" s="69" t="s">
        <v>22</v>
      </c>
      <c r="C16" s="69"/>
      <c r="D16" s="69"/>
      <c r="E16" s="69"/>
      <c r="F16" s="69"/>
      <c r="G16" s="69" t="s">
        <v>27</v>
      </c>
      <c r="H16" s="69"/>
      <c r="I16" s="69"/>
      <c r="J16" s="69"/>
      <c r="K16" s="69"/>
      <c r="L16" s="69"/>
      <c r="M16" s="69"/>
      <c r="N16" s="69"/>
    </row>
    <row r="17" spans="1:14" ht="15" customHeight="1" x14ac:dyDescent="0.25">
      <c r="A17" s="11"/>
      <c r="B17" s="70" t="s">
        <v>32</v>
      </c>
      <c r="C17" s="70"/>
      <c r="D17" s="70"/>
      <c r="E17" s="70"/>
      <c r="F17" s="70"/>
      <c r="G17" s="70" t="s">
        <v>28</v>
      </c>
      <c r="H17" s="70"/>
      <c r="I17" s="70"/>
      <c r="J17" s="70"/>
      <c r="K17" s="70"/>
      <c r="L17" s="70"/>
      <c r="M17" s="70"/>
      <c r="N17" s="70"/>
    </row>
  </sheetData>
  <autoFilter ref="A1:N4" xr:uid="{00000000-0009-0000-0000-000000000000}">
    <filterColumn colId="4" showButton="0"/>
    <filterColumn colId="8" showButton="0"/>
  </autoFilter>
  <mergeCells count="24">
    <mergeCell ref="K1:K2"/>
    <mergeCell ref="M1:M2"/>
    <mergeCell ref="B7:O7"/>
    <mergeCell ref="I1:J1"/>
    <mergeCell ref="A1:A2"/>
    <mergeCell ref="B1:B2"/>
    <mergeCell ref="C1:C2"/>
    <mergeCell ref="D1:D2"/>
    <mergeCell ref="L1:L2"/>
    <mergeCell ref="G15:N15"/>
    <mergeCell ref="G16:N16"/>
    <mergeCell ref="G17:N17"/>
    <mergeCell ref="B10:N10"/>
    <mergeCell ref="B16:F16"/>
    <mergeCell ref="B17:F17"/>
    <mergeCell ref="B15:F15"/>
    <mergeCell ref="B6:N6"/>
    <mergeCell ref="B8:N8"/>
    <mergeCell ref="B9:N9"/>
    <mergeCell ref="G1:H1"/>
    <mergeCell ref="B12:N12"/>
    <mergeCell ref="N1:N2"/>
    <mergeCell ref="A4:M4"/>
    <mergeCell ref="E1:F1"/>
  </mergeCells>
  <pageMargins left="0.51181102362204722" right="0.51181102362204722" top="0.78740157480314965" bottom="0.78740157480314965" header="0.31496062992125984" footer="0.31496062992125984"/>
  <pageSetup paperSize="9" scale="87" fitToHeight="0" orientation="landscape" r:id="rId1"/>
  <headerFooter>
    <oddHeader>&amp;F</oddHead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1"/>
  <sheetViews>
    <sheetView workbookViewId="0">
      <pane ySplit="2" topLeftCell="A3" activePane="bottomLeft" state="frozen"/>
      <selection pane="bottomLeft" activeCell="J4" sqref="J4"/>
    </sheetView>
  </sheetViews>
  <sheetFormatPr defaultRowHeight="15" x14ac:dyDescent="0.25"/>
  <cols>
    <col min="1" max="1" width="5.5703125" bestFit="1" customWidth="1"/>
    <col min="2" max="2" width="34.7109375" customWidth="1"/>
    <col min="3" max="3" width="7.140625" customWidth="1"/>
    <col min="4" max="4" width="7.42578125" customWidth="1"/>
    <col min="5" max="5" width="13" style="8" customWidth="1"/>
    <col min="6" max="8" width="12.7109375" style="8" customWidth="1"/>
    <col min="9" max="9" width="12.28515625" style="8" customWidth="1"/>
    <col min="10" max="10" width="12.28515625" style="10" customWidth="1"/>
    <col min="11" max="11" width="9.7109375" style="6" customWidth="1"/>
  </cols>
  <sheetData>
    <row r="1" spans="1:13" ht="39.75" customHeight="1" x14ac:dyDescent="0.25">
      <c r="A1" s="82" t="s">
        <v>0</v>
      </c>
      <c r="B1" s="82" t="s">
        <v>1</v>
      </c>
      <c r="C1" s="82" t="s">
        <v>2</v>
      </c>
      <c r="D1" s="82" t="s">
        <v>3</v>
      </c>
      <c r="E1" s="37" t="s">
        <v>33</v>
      </c>
      <c r="F1" s="37" t="s">
        <v>34</v>
      </c>
      <c r="G1" s="37" t="s">
        <v>35</v>
      </c>
      <c r="H1" s="37" t="s">
        <v>45</v>
      </c>
      <c r="I1" s="83" t="s">
        <v>10</v>
      </c>
      <c r="J1" s="83" t="s">
        <v>11</v>
      </c>
      <c r="K1" s="82" t="s">
        <v>12</v>
      </c>
    </row>
    <row r="2" spans="1:13" x14ac:dyDescent="0.25">
      <c r="A2" s="82"/>
      <c r="B2" s="82"/>
      <c r="C2" s="82"/>
      <c r="D2" s="82"/>
      <c r="E2" s="37" t="s">
        <v>4</v>
      </c>
      <c r="F2" s="37" t="s">
        <v>4</v>
      </c>
      <c r="G2" s="37" t="s">
        <v>4</v>
      </c>
      <c r="H2" s="37" t="s">
        <v>4</v>
      </c>
      <c r="I2" s="83"/>
      <c r="J2" s="83"/>
      <c r="K2" s="82"/>
    </row>
    <row r="3" spans="1:13" ht="252" customHeight="1" x14ac:dyDescent="0.25">
      <c r="A3" s="21">
        <v>1</v>
      </c>
      <c r="B3" s="41" t="s">
        <v>23</v>
      </c>
      <c r="C3" s="42" t="s">
        <v>2</v>
      </c>
      <c r="D3" s="43">
        <v>32597</v>
      </c>
      <c r="E3" s="24">
        <v>8</v>
      </c>
      <c r="F3" s="24">
        <v>9.5</v>
      </c>
      <c r="G3" s="24">
        <v>10</v>
      </c>
      <c r="H3" s="24">
        <v>7</v>
      </c>
      <c r="I3" s="29">
        <f>AVERAGE(E3:H3)</f>
        <v>8.625</v>
      </c>
      <c r="J3" s="25">
        <v>8.6300000000000008</v>
      </c>
      <c r="K3" s="44">
        <f>COUNTIF(E3:H3,"&gt;0")</f>
        <v>4</v>
      </c>
    </row>
    <row r="5" spans="1:13" ht="15" customHeight="1" x14ac:dyDescent="0.25">
      <c r="A5" s="70" t="s">
        <v>36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3" x14ac:dyDescent="0.25">
      <c r="B6" s="11"/>
      <c r="C6" s="12"/>
      <c r="D6" s="13"/>
      <c r="E6" s="12"/>
      <c r="F6" s="12"/>
      <c r="G6" s="12"/>
      <c r="H6" s="12"/>
      <c r="I6" s="14"/>
      <c r="J6" s="14"/>
      <c r="K6" s="11"/>
    </row>
    <row r="7" spans="1:13" x14ac:dyDescent="0.25">
      <c r="B7" s="11"/>
      <c r="C7" s="12"/>
      <c r="D7" s="15"/>
      <c r="E7" s="17"/>
      <c r="F7" s="17"/>
      <c r="G7" s="17"/>
      <c r="H7" s="17"/>
      <c r="I7" s="14"/>
      <c r="J7" s="14"/>
      <c r="K7" s="11"/>
    </row>
    <row r="8" spans="1:13" x14ac:dyDescent="0.25">
      <c r="A8" s="68" t="s">
        <v>13</v>
      </c>
      <c r="B8" s="68"/>
      <c r="C8" s="68"/>
      <c r="D8" s="68"/>
      <c r="E8" s="68"/>
      <c r="F8" s="68" t="s">
        <v>26</v>
      </c>
      <c r="G8" s="68"/>
      <c r="H8" s="68"/>
      <c r="I8" s="68"/>
      <c r="J8" s="68"/>
      <c r="K8" s="68"/>
      <c r="L8" s="38"/>
      <c r="M8" s="38"/>
    </row>
    <row r="9" spans="1:13" ht="15" customHeight="1" x14ac:dyDescent="0.25">
      <c r="A9" s="69" t="s">
        <v>22</v>
      </c>
      <c r="B9" s="69"/>
      <c r="C9" s="69"/>
      <c r="D9" s="69"/>
      <c r="E9" s="69"/>
      <c r="F9" s="69" t="s">
        <v>27</v>
      </c>
      <c r="G9" s="69"/>
      <c r="H9" s="69"/>
      <c r="I9" s="69"/>
      <c r="J9" s="69"/>
      <c r="K9" s="69"/>
      <c r="L9" s="39"/>
      <c r="M9" s="39"/>
    </row>
    <row r="10" spans="1:13" ht="15" customHeight="1" x14ac:dyDescent="0.25">
      <c r="A10" s="70" t="s">
        <v>32</v>
      </c>
      <c r="B10" s="70"/>
      <c r="C10" s="70"/>
      <c r="D10" s="70"/>
      <c r="E10" s="70"/>
      <c r="F10" s="70" t="s">
        <v>28</v>
      </c>
      <c r="G10" s="70"/>
      <c r="H10" s="70"/>
      <c r="I10" s="70"/>
      <c r="J10" s="70"/>
      <c r="K10" s="70"/>
      <c r="L10" s="40"/>
      <c r="M10" s="40"/>
    </row>
    <row r="12" spans="1:13" x14ac:dyDescent="0.25">
      <c r="F12" s="22"/>
      <c r="G12" s="22"/>
      <c r="H12" s="22"/>
      <c r="I12" s="22"/>
    </row>
    <row r="13" spans="1:13" x14ac:dyDescent="0.25">
      <c r="F13" s="22"/>
      <c r="G13" s="22"/>
      <c r="H13" s="22"/>
      <c r="I13" s="22"/>
    </row>
    <row r="14" spans="1:13" x14ac:dyDescent="0.25">
      <c r="F14" s="22"/>
      <c r="G14" s="22"/>
      <c r="H14" s="22"/>
      <c r="I14" s="22"/>
    </row>
    <row r="15" spans="1:13" x14ac:dyDescent="0.25">
      <c r="F15" s="22"/>
      <c r="G15" s="22"/>
      <c r="H15" s="22"/>
      <c r="I15" s="26"/>
    </row>
    <row r="16" spans="1:13" x14ac:dyDescent="0.25">
      <c r="F16" s="22"/>
      <c r="G16" s="22"/>
      <c r="H16" s="22"/>
      <c r="I16" s="22"/>
    </row>
    <row r="17" spans="6:9" x14ac:dyDescent="0.25">
      <c r="F17" s="22"/>
      <c r="G17" s="22"/>
      <c r="H17" s="22"/>
      <c r="I17" s="22"/>
    </row>
    <row r="18" spans="6:9" x14ac:dyDescent="0.25">
      <c r="F18" s="22"/>
      <c r="G18" s="22"/>
      <c r="H18" s="22"/>
      <c r="I18" s="22"/>
    </row>
    <row r="19" spans="6:9" x14ac:dyDescent="0.25">
      <c r="F19" s="22"/>
      <c r="G19" s="22"/>
      <c r="H19" s="22"/>
      <c r="I19" s="22"/>
    </row>
    <row r="20" spans="6:9" x14ac:dyDescent="0.25">
      <c r="F20" s="22"/>
      <c r="G20" s="22"/>
      <c r="H20" s="22"/>
      <c r="I20" s="22"/>
    </row>
    <row r="21" spans="6:9" x14ac:dyDescent="0.25">
      <c r="F21" s="22"/>
      <c r="G21" s="22"/>
      <c r="H21" s="22"/>
      <c r="I21" s="22"/>
    </row>
    <row r="22" spans="6:9" x14ac:dyDescent="0.25">
      <c r="F22" s="22"/>
      <c r="G22" s="22"/>
      <c r="H22" s="22"/>
      <c r="I22" s="22"/>
    </row>
    <row r="23" spans="6:9" x14ac:dyDescent="0.25">
      <c r="F23" s="22"/>
      <c r="G23" s="22"/>
      <c r="H23" s="22"/>
      <c r="I23" s="22"/>
    </row>
    <row r="24" spans="6:9" x14ac:dyDescent="0.25">
      <c r="F24" s="22"/>
      <c r="G24" s="22"/>
      <c r="H24" s="22"/>
      <c r="I24" s="22"/>
    </row>
    <row r="25" spans="6:9" x14ac:dyDescent="0.25">
      <c r="F25" s="22"/>
      <c r="G25" s="22"/>
      <c r="H25" s="22"/>
      <c r="I25" s="22"/>
    </row>
    <row r="26" spans="6:9" x14ac:dyDescent="0.25">
      <c r="F26" s="22"/>
      <c r="G26" s="22"/>
      <c r="H26" s="22"/>
      <c r="I26" s="22"/>
    </row>
    <row r="27" spans="6:9" x14ac:dyDescent="0.25">
      <c r="F27" s="22"/>
      <c r="G27" s="22"/>
      <c r="H27" s="22"/>
      <c r="I27" s="22"/>
    </row>
    <row r="28" spans="6:9" x14ac:dyDescent="0.25">
      <c r="F28" s="22"/>
      <c r="G28" s="22"/>
      <c r="H28" s="22"/>
      <c r="I28" s="22"/>
    </row>
    <row r="29" spans="6:9" x14ac:dyDescent="0.25">
      <c r="F29" s="22"/>
      <c r="G29" s="22"/>
      <c r="H29" s="22"/>
      <c r="I29" s="22"/>
    </row>
    <row r="30" spans="6:9" x14ac:dyDescent="0.25">
      <c r="F30" s="22"/>
      <c r="G30" s="22"/>
      <c r="H30" s="22"/>
      <c r="I30" s="22"/>
    </row>
    <row r="31" spans="6:9" x14ac:dyDescent="0.25">
      <c r="F31" s="22"/>
      <c r="G31" s="22"/>
      <c r="H31" s="22"/>
      <c r="I31" s="22"/>
    </row>
    <row r="32" spans="6:9" x14ac:dyDescent="0.25">
      <c r="F32" s="22"/>
      <c r="G32" s="22"/>
      <c r="H32" s="22"/>
      <c r="I32" s="22"/>
    </row>
    <row r="33" spans="6:9" x14ac:dyDescent="0.25">
      <c r="F33" s="22"/>
      <c r="G33" s="22"/>
      <c r="H33" s="22"/>
      <c r="I33" s="22"/>
    </row>
    <row r="34" spans="6:9" x14ac:dyDescent="0.25">
      <c r="F34" s="22"/>
      <c r="G34" s="22"/>
      <c r="H34" s="22"/>
      <c r="I34" s="22"/>
    </row>
    <row r="35" spans="6:9" x14ac:dyDescent="0.25">
      <c r="F35" s="22"/>
      <c r="G35" s="22"/>
      <c r="H35" s="22"/>
      <c r="I35" s="22"/>
    </row>
    <row r="36" spans="6:9" x14ac:dyDescent="0.25">
      <c r="F36" s="22"/>
      <c r="G36" s="22"/>
      <c r="H36" s="22"/>
      <c r="I36" s="22"/>
    </row>
    <row r="37" spans="6:9" x14ac:dyDescent="0.25">
      <c r="F37" s="22"/>
      <c r="G37" s="22"/>
      <c r="H37" s="22"/>
      <c r="I37" s="22"/>
    </row>
    <row r="38" spans="6:9" x14ac:dyDescent="0.25">
      <c r="F38" s="22"/>
      <c r="G38" s="22"/>
      <c r="H38" s="22"/>
      <c r="I38" s="22"/>
    </row>
    <row r="39" spans="6:9" x14ac:dyDescent="0.25">
      <c r="F39" s="22"/>
      <c r="G39" s="22"/>
      <c r="H39" s="22"/>
      <c r="I39" s="22"/>
    </row>
    <row r="40" spans="6:9" x14ac:dyDescent="0.25">
      <c r="F40" s="22"/>
      <c r="G40" s="22"/>
      <c r="H40" s="22"/>
      <c r="I40" s="22"/>
    </row>
    <row r="41" spans="6:9" x14ac:dyDescent="0.25">
      <c r="F41" s="22"/>
      <c r="G41" s="22"/>
      <c r="H41" s="22"/>
      <c r="I41" s="22"/>
    </row>
  </sheetData>
  <mergeCells count="14">
    <mergeCell ref="B1:B2"/>
    <mergeCell ref="A1:A2"/>
    <mergeCell ref="J1:J2"/>
    <mergeCell ref="K1:K2"/>
    <mergeCell ref="I1:I2"/>
    <mergeCell ref="D1:D2"/>
    <mergeCell ref="C1:C2"/>
    <mergeCell ref="A5:K5"/>
    <mergeCell ref="F8:K8"/>
    <mergeCell ref="F9:K9"/>
    <mergeCell ref="F10:K10"/>
    <mergeCell ref="A9:E9"/>
    <mergeCell ref="A8:E8"/>
    <mergeCell ref="A10:E10"/>
  </mergeCells>
  <pageMargins left="0.511811024" right="0.511811024" top="0.78740157499999996" bottom="0.78740157499999996" header="0.31496062000000002" footer="0.31496062000000002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92EEB-E826-4317-AD17-F39F789E2F7A}">
  <dimension ref="A1:M35"/>
  <sheetViews>
    <sheetView workbookViewId="0">
      <pane ySplit="1" topLeftCell="A5" activePane="bottomLeft" state="frozen"/>
      <selection pane="bottomLeft" activeCell="I2" sqref="I2"/>
    </sheetView>
  </sheetViews>
  <sheetFormatPr defaultRowHeight="15" x14ac:dyDescent="0.25"/>
  <cols>
    <col min="1" max="1" width="5.5703125" bestFit="1" customWidth="1"/>
    <col min="2" max="2" width="34.7109375" customWidth="1"/>
    <col min="3" max="3" width="7.140625" customWidth="1"/>
    <col min="4" max="4" width="7.42578125" customWidth="1"/>
    <col min="5" max="5" width="13" style="8" customWidth="1"/>
    <col min="6" max="6" width="14.85546875" style="8" customWidth="1"/>
    <col min="7" max="7" width="12.7109375" style="8" customWidth="1"/>
    <col min="11" max="11" width="9.85546875" customWidth="1"/>
  </cols>
  <sheetData>
    <row r="1" spans="1:13" ht="39.75" customHeight="1" x14ac:dyDescent="0.25">
      <c r="A1" s="30" t="s">
        <v>0</v>
      </c>
      <c r="B1" s="30" t="s">
        <v>1</v>
      </c>
      <c r="C1" s="30" t="s">
        <v>2</v>
      </c>
      <c r="D1" s="30" t="s">
        <v>3</v>
      </c>
      <c r="E1" s="32" t="s">
        <v>4</v>
      </c>
      <c r="F1" s="32" t="s">
        <v>5</v>
      </c>
      <c r="G1" s="33" t="s">
        <v>29</v>
      </c>
      <c r="I1" s="58" t="s">
        <v>39</v>
      </c>
      <c r="J1" s="59">
        <v>0.25</v>
      </c>
      <c r="K1" s="58" t="s">
        <v>40</v>
      </c>
      <c r="L1" s="58" t="s">
        <v>41</v>
      </c>
      <c r="M1" s="58" t="s">
        <v>42</v>
      </c>
    </row>
    <row r="2" spans="1:13" ht="241.5" customHeight="1" x14ac:dyDescent="0.25">
      <c r="A2" s="21">
        <v>1</v>
      </c>
      <c r="B2" s="57" t="s">
        <v>23</v>
      </c>
      <c r="C2" s="23" t="s">
        <v>2</v>
      </c>
      <c r="D2" s="27">
        <v>24448</v>
      </c>
      <c r="E2" s="64">
        <f>'Média Geral'!M3</f>
        <v>6.6</v>
      </c>
      <c r="F2" s="64">
        <f>D2*E2</f>
        <v>161356.79999999999</v>
      </c>
      <c r="G2" s="65" t="s">
        <v>43</v>
      </c>
      <c r="I2" s="60">
        <v>32597</v>
      </c>
      <c r="J2" s="61">
        <f>I2/4</f>
        <v>8149.25</v>
      </c>
      <c r="K2" s="62">
        <f>I2-J2</f>
        <v>24447.75</v>
      </c>
      <c r="L2" s="62">
        <f>I2-K2</f>
        <v>8149.25</v>
      </c>
      <c r="M2" s="62">
        <f>J2+K2</f>
        <v>32597</v>
      </c>
    </row>
    <row r="3" spans="1:13" ht="241.5" customHeight="1" x14ac:dyDescent="0.25">
      <c r="A3" s="21">
        <v>2</v>
      </c>
      <c r="B3" s="57" t="s">
        <v>23</v>
      </c>
      <c r="C3" s="23" t="s">
        <v>2</v>
      </c>
      <c r="D3" s="27">
        <v>8149</v>
      </c>
      <c r="E3" s="64">
        <f>'Média Geral'!M3</f>
        <v>6.6</v>
      </c>
      <c r="F3" s="64">
        <f>D3*E3</f>
        <v>53783.399999999994</v>
      </c>
      <c r="G3" s="65" t="s">
        <v>44</v>
      </c>
    </row>
    <row r="4" spans="1:13" x14ac:dyDescent="0.25">
      <c r="A4" s="86" t="s">
        <v>15</v>
      </c>
      <c r="B4" s="87"/>
      <c r="C4" s="87"/>
      <c r="D4" s="87"/>
      <c r="E4" s="88"/>
      <c r="F4" s="56">
        <f>SUM(F2:F3)</f>
        <v>215140.19999999998</v>
      </c>
      <c r="G4" s="36"/>
    </row>
    <row r="6" spans="1:13" x14ac:dyDescent="0.25">
      <c r="C6" s="84" t="s">
        <v>30</v>
      </c>
      <c r="D6" s="84"/>
      <c r="E6" s="84"/>
      <c r="F6" s="63">
        <f>'Média Geral'!N4</f>
        <v>215140.19999999998</v>
      </c>
      <c r="G6" s="22"/>
    </row>
    <row r="7" spans="1:13" x14ac:dyDescent="0.25">
      <c r="C7" s="35"/>
      <c r="D7" s="35"/>
      <c r="E7" s="35"/>
      <c r="F7" s="35"/>
      <c r="G7" s="22"/>
    </row>
    <row r="8" spans="1:13" x14ac:dyDescent="0.25">
      <c r="C8" s="85" t="s">
        <v>31</v>
      </c>
      <c r="D8" s="85"/>
      <c r="E8" s="85"/>
      <c r="F8" s="34">
        <f>F6-F4</f>
        <v>0</v>
      </c>
      <c r="G8" s="22"/>
    </row>
    <row r="9" spans="1:13" x14ac:dyDescent="0.25">
      <c r="F9" s="22"/>
      <c r="G9" s="22"/>
    </row>
    <row r="10" spans="1:13" s="10" customFormat="1" x14ac:dyDescent="0.25">
      <c r="A10"/>
      <c r="B10"/>
      <c r="C10"/>
      <c r="D10"/>
      <c r="E10" s="8"/>
      <c r="F10" s="22"/>
      <c r="G10" s="22"/>
      <c r="H10"/>
      <c r="I10"/>
      <c r="J10"/>
      <c r="K10"/>
    </row>
    <row r="11" spans="1:13" s="10" customFormat="1" x14ac:dyDescent="0.25">
      <c r="A11"/>
      <c r="B11"/>
      <c r="C11"/>
      <c r="D11"/>
      <c r="E11" s="8"/>
      <c r="F11" s="22"/>
      <c r="G11" s="22"/>
      <c r="H11"/>
      <c r="I11"/>
      <c r="J11"/>
      <c r="K11"/>
    </row>
    <row r="12" spans="1:13" s="10" customFormat="1" x14ac:dyDescent="0.25">
      <c r="A12"/>
      <c r="B12"/>
      <c r="C12"/>
      <c r="D12"/>
      <c r="E12" s="8"/>
      <c r="F12" s="22"/>
      <c r="G12" s="22"/>
      <c r="H12"/>
      <c r="I12"/>
      <c r="J12"/>
      <c r="K12"/>
    </row>
    <row r="13" spans="1:13" s="10" customFormat="1" x14ac:dyDescent="0.25">
      <c r="A13"/>
      <c r="B13"/>
      <c r="C13"/>
      <c r="D13"/>
      <c r="E13" s="8"/>
      <c r="F13" s="22"/>
      <c r="G13" s="22"/>
      <c r="H13"/>
      <c r="I13"/>
      <c r="J13"/>
      <c r="K13"/>
    </row>
    <row r="14" spans="1:13" s="10" customFormat="1" x14ac:dyDescent="0.25">
      <c r="A14"/>
      <c r="B14"/>
      <c r="C14"/>
      <c r="D14"/>
      <c r="E14" s="8"/>
      <c r="F14" s="22"/>
      <c r="G14" s="22"/>
      <c r="H14"/>
      <c r="I14"/>
      <c r="J14"/>
      <c r="K14"/>
    </row>
    <row r="15" spans="1:13" s="10" customFormat="1" x14ac:dyDescent="0.25">
      <c r="A15"/>
      <c r="B15"/>
      <c r="C15"/>
      <c r="D15"/>
      <c r="E15" s="8"/>
      <c r="F15" s="22"/>
      <c r="G15" s="22"/>
      <c r="H15"/>
      <c r="I15"/>
      <c r="J15"/>
      <c r="K15"/>
    </row>
    <row r="16" spans="1:13" s="10" customFormat="1" x14ac:dyDescent="0.25">
      <c r="A16"/>
      <c r="B16"/>
      <c r="C16"/>
      <c r="D16"/>
      <c r="E16" s="8"/>
      <c r="F16" s="22"/>
      <c r="G16" s="22"/>
      <c r="H16"/>
      <c r="I16"/>
      <c r="J16"/>
      <c r="K16"/>
    </row>
    <row r="17" spans="1:11" s="10" customFormat="1" x14ac:dyDescent="0.25">
      <c r="A17"/>
      <c r="B17"/>
      <c r="C17"/>
      <c r="D17"/>
      <c r="E17" s="8"/>
      <c r="F17" s="22"/>
      <c r="G17" s="22"/>
      <c r="H17"/>
      <c r="I17"/>
      <c r="J17"/>
      <c r="K17"/>
    </row>
    <row r="18" spans="1:11" s="10" customFormat="1" x14ac:dyDescent="0.25">
      <c r="A18"/>
      <c r="B18"/>
      <c r="C18"/>
      <c r="D18"/>
      <c r="E18" s="8"/>
      <c r="F18" s="22"/>
      <c r="G18" s="22"/>
      <c r="H18"/>
      <c r="I18"/>
      <c r="J18"/>
      <c r="K18"/>
    </row>
    <row r="19" spans="1:11" s="10" customFormat="1" x14ac:dyDescent="0.25">
      <c r="A19"/>
      <c r="B19"/>
      <c r="C19"/>
      <c r="D19"/>
      <c r="E19" s="8"/>
      <c r="F19" s="22"/>
      <c r="G19" s="22"/>
      <c r="H19"/>
      <c r="I19"/>
      <c r="J19"/>
      <c r="K19"/>
    </row>
    <row r="20" spans="1:11" s="10" customFormat="1" x14ac:dyDescent="0.25">
      <c r="A20"/>
      <c r="B20"/>
      <c r="C20"/>
      <c r="D20"/>
      <c r="E20" s="8"/>
      <c r="F20" s="22"/>
      <c r="G20" s="22"/>
      <c r="H20"/>
      <c r="I20"/>
      <c r="J20"/>
      <c r="K20"/>
    </row>
    <row r="21" spans="1:11" s="10" customFormat="1" x14ac:dyDescent="0.25">
      <c r="A21"/>
      <c r="B21"/>
      <c r="C21"/>
      <c r="D21"/>
      <c r="E21" s="8"/>
      <c r="F21" s="22"/>
      <c r="G21" s="22"/>
      <c r="H21"/>
      <c r="I21"/>
      <c r="J21"/>
      <c r="K21"/>
    </row>
    <row r="22" spans="1:11" s="10" customFormat="1" x14ac:dyDescent="0.25">
      <c r="A22"/>
      <c r="B22"/>
      <c r="C22"/>
      <c r="D22"/>
      <c r="E22" s="8"/>
      <c r="F22" s="22"/>
      <c r="G22" s="22"/>
      <c r="H22"/>
      <c r="I22"/>
      <c r="J22"/>
      <c r="K22"/>
    </row>
    <row r="23" spans="1:11" s="10" customFormat="1" x14ac:dyDescent="0.25">
      <c r="A23"/>
      <c r="B23"/>
      <c r="C23"/>
      <c r="D23"/>
      <c r="E23" s="8"/>
      <c r="F23" s="22"/>
      <c r="G23" s="22"/>
      <c r="H23"/>
      <c r="I23"/>
      <c r="J23"/>
      <c r="K23"/>
    </row>
    <row r="24" spans="1:11" s="10" customFormat="1" x14ac:dyDescent="0.25">
      <c r="A24"/>
      <c r="B24"/>
      <c r="C24"/>
      <c r="D24"/>
      <c r="E24" s="8"/>
      <c r="F24" s="22"/>
      <c r="G24" s="22"/>
      <c r="H24"/>
      <c r="I24"/>
      <c r="J24"/>
      <c r="K24"/>
    </row>
    <row r="25" spans="1:11" s="10" customFormat="1" x14ac:dyDescent="0.25">
      <c r="A25"/>
      <c r="B25"/>
      <c r="C25"/>
      <c r="D25"/>
      <c r="E25" s="8"/>
      <c r="F25" s="22"/>
      <c r="G25" s="22"/>
      <c r="H25"/>
      <c r="I25"/>
      <c r="J25"/>
      <c r="K25"/>
    </row>
    <row r="26" spans="1:11" s="10" customFormat="1" x14ac:dyDescent="0.25">
      <c r="A26"/>
      <c r="B26"/>
      <c r="C26"/>
      <c r="D26"/>
      <c r="E26" s="8"/>
      <c r="F26" s="22"/>
      <c r="G26" s="22"/>
      <c r="H26"/>
      <c r="I26"/>
      <c r="J26"/>
      <c r="K26"/>
    </row>
    <row r="27" spans="1:11" s="10" customFormat="1" x14ac:dyDescent="0.25">
      <c r="A27"/>
      <c r="B27"/>
      <c r="C27"/>
      <c r="D27"/>
      <c r="E27" s="8"/>
      <c r="F27" s="22"/>
      <c r="G27" s="22"/>
      <c r="H27"/>
      <c r="I27"/>
      <c r="J27"/>
      <c r="K27"/>
    </row>
    <row r="28" spans="1:11" s="10" customFormat="1" x14ac:dyDescent="0.25">
      <c r="A28"/>
      <c r="B28"/>
      <c r="C28"/>
      <c r="D28"/>
      <c r="E28" s="8"/>
      <c r="F28" s="22"/>
      <c r="G28" s="22"/>
      <c r="H28"/>
      <c r="I28"/>
      <c r="J28"/>
      <c r="K28"/>
    </row>
    <row r="29" spans="1:11" s="10" customFormat="1" x14ac:dyDescent="0.25">
      <c r="A29"/>
      <c r="B29"/>
      <c r="C29"/>
      <c r="D29"/>
      <c r="E29" s="8"/>
      <c r="F29" s="22"/>
      <c r="G29" s="22"/>
      <c r="H29"/>
      <c r="I29"/>
      <c r="J29"/>
      <c r="K29"/>
    </row>
    <row r="30" spans="1:11" s="10" customFormat="1" x14ac:dyDescent="0.25">
      <c r="A30"/>
      <c r="B30"/>
      <c r="C30"/>
      <c r="D30"/>
      <c r="E30" s="8"/>
      <c r="F30" s="22"/>
      <c r="G30" s="22"/>
      <c r="H30"/>
      <c r="I30"/>
      <c r="J30"/>
      <c r="K30"/>
    </row>
    <row r="31" spans="1:11" s="10" customFormat="1" x14ac:dyDescent="0.25">
      <c r="A31"/>
      <c r="B31"/>
      <c r="C31"/>
      <c r="D31"/>
      <c r="E31" s="8"/>
      <c r="F31" s="22"/>
      <c r="G31" s="22"/>
      <c r="H31"/>
      <c r="I31"/>
      <c r="J31"/>
      <c r="K31"/>
    </row>
    <row r="32" spans="1:11" s="10" customFormat="1" x14ac:dyDescent="0.25">
      <c r="A32"/>
      <c r="B32"/>
      <c r="C32"/>
      <c r="D32"/>
      <c r="E32" s="8"/>
      <c r="F32" s="22"/>
      <c r="G32" s="22"/>
      <c r="H32"/>
      <c r="I32"/>
      <c r="J32"/>
      <c r="K32"/>
    </row>
    <row r="33" spans="1:11" s="10" customFormat="1" x14ac:dyDescent="0.25">
      <c r="A33"/>
      <c r="B33"/>
      <c r="C33"/>
      <c r="D33"/>
      <c r="E33" s="8"/>
      <c r="F33" s="22"/>
      <c r="G33" s="22"/>
      <c r="H33"/>
      <c r="I33"/>
      <c r="J33"/>
      <c r="K33"/>
    </row>
    <row r="34" spans="1:11" s="10" customFormat="1" x14ac:dyDescent="0.25">
      <c r="A34"/>
      <c r="B34"/>
      <c r="C34"/>
      <c r="D34"/>
      <c r="E34" s="8"/>
      <c r="F34" s="22"/>
      <c r="G34" s="22"/>
      <c r="H34"/>
      <c r="I34"/>
      <c r="J34"/>
      <c r="K34"/>
    </row>
    <row r="35" spans="1:11" s="10" customFormat="1" x14ac:dyDescent="0.25">
      <c r="A35"/>
      <c r="B35"/>
      <c r="C35"/>
      <c r="D35"/>
      <c r="E35" s="8"/>
      <c r="F35" s="22"/>
      <c r="G35" s="22"/>
      <c r="H35"/>
      <c r="I35"/>
      <c r="J35"/>
      <c r="K35"/>
    </row>
  </sheetData>
  <mergeCells count="3">
    <mergeCell ref="C6:E6"/>
    <mergeCell ref="C8:E8"/>
    <mergeCell ref="A4:E4"/>
  </mergeCells>
  <pageMargins left="0.511811024" right="0.511811024" top="0.78740157499999996" bottom="0.78740157499999996" header="0.31496062000000002" footer="0.3149606200000000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Média Geral</vt:lpstr>
      <vt:lpstr>Média P. Empresas</vt:lpstr>
      <vt:lpstr>Divisão de Cotas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Kallyenny Viana</dc:creator>
  <cp:lastModifiedBy>mauro jeronimo teles da silva jeronimo</cp:lastModifiedBy>
  <cp:lastPrinted>2023-07-03T13:04:08Z</cp:lastPrinted>
  <dcterms:created xsi:type="dcterms:W3CDTF">2022-08-12T19:58:57Z</dcterms:created>
  <dcterms:modified xsi:type="dcterms:W3CDTF">2024-02-19T12:30:31Z</dcterms:modified>
</cp:coreProperties>
</file>