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.shortcut-targets-by-id\1100wRLBvJnB-7bvXz_QqF4hvo54b0P_E\PLAN. CONTRAT\PROCESSOS 2025\133 - Utensílios para Cozinha das Unidades de Ensino - SEDUC\"/>
    </mc:Choice>
  </mc:AlternateContent>
  <xr:revisionPtr revIDLastSave="0" documentId="13_ncr:1_{A84DDE09-5984-4040-B678-48809A2C50E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Média Geral" sheetId="1" r:id="rId1"/>
    <sheet name="Média P. Empresa" sheetId="14" r:id="rId2"/>
    <sheet name="Cota" sheetId="15" r:id="rId3"/>
  </sheets>
  <externalReferences>
    <externalReference r:id="rId4"/>
  </externalReferences>
  <definedNames>
    <definedName name="_FilterDatabase" localSheetId="2" hidden="1">Cota!$A$1:$H$36</definedName>
    <definedName name="_FilterDatabase" localSheetId="0" hidden="1">'Média Geral'!$A$1:$L$33</definedName>
    <definedName name="_FilterDatabase" localSheetId="1" hidden="1">'Média P. Empresa'!$A$1:$J$33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5" l="1"/>
  <c r="G6" i="15"/>
  <c r="K7" i="15"/>
  <c r="G4" i="15"/>
  <c r="K5" i="15"/>
  <c r="F5" i="15"/>
  <c r="F7" i="15"/>
  <c r="F8" i="15"/>
  <c r="F9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" i="15"/>
  <c r="G5" i="15"/>
  <c r="G7" i="15"/>
  <c r="G8" i="15"/>
  <c r="G9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" i="15"/>
  <c r="L31" i="1"/>
  <c r="L30" i="1"/>
  <c r="L29" i="1"/>
  <c r="L28" i="1"/>
  <c r="L27" i="1"/>
  <c r="L26" i="1"/>
  <c r="L25" i="1"/>
  <c r="L24" i="1"/>
  <c r="J31" i="1"/>
  <c r="J24" i="1"/>
  <c r="J25" i="1"/>
  <c r="J26" i="1"/>
  <c r="J27" i="1"/>
  <c r="J28" i="1"/>
  <c r="J29" i="1"/>
  <c r="J30" i="1"/>
  <c r="L23" i="1"/>
  <c r="J23" i="1"/>
  <c r="G39" i="15"/>
  <c r="G41" i="15" s="1"/>
  <c r="G36" i="15" l="1"/>
  <c r="L7" i="15"/>
  <c r="M7" i="15" s="1"/>
  <c r="L5" i="15"/>
  <c r="M5" i="15" s="1"/>
  <c r="N7" i="15" l="1"/>
  <c r="N5" i="15"/>
  <c r="J3" i="14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2" i="1"/>
  <c r="J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32" i="1"/>
  <c r="L3" i="1"/>
  <c r="L33" i="1" l="1"/>
</calcChain>
</file>

<file path=xl/sharedStrings.xml><?xml version="1.0" encoding="utf-8"?>
<sst xmlns="http://schemas.openxmlformats.org/spreadsheetml/2006/main" count="284" uniqueCount="106">
  <si>
    <t>ITEM</t>
  </si>
  <si>
    <t>ESPECIFICAÇÃO DO PRODUTO</t>
  </si>
  <si>
    <t>UND</t>
  </si>
  <si>
    <t>QUANT</t>
  </si>
  <si>
    <t>V. UNIT.</t>
  </si>
  <si>
    <t>V.TOTAL</t>
  </si>
  <si>
    <t>VALOR TOTAL GLOBAL</t>
  </si>
  <si>
    <t>Média P.</t>
  </si>
  <si>
    <t>QTD de Preços</t>
  </si>
  <si>
    <t>Banco de preço</t>
  </si>
  <si>
    <t>MAURO JERÔNIMO TELES DA SILVA</t>
  </si>
  <si>
    <t>Mat. 987940</t>
  </si>
  <si>
    <t>Servidor da Secretaria de Finanças, Planejamento, Gestão e Tecnologia</t>
  </si>
  <si>
    <t>Obs: 1</t>
  </si>
  <si>
    <t>Obs: 2</t>
  </si>
  <si>
    <t>Obs: 3</t>
  </si>
  <si>
    <t xml:space="preserve"> </t>
  </si>
  <si>
    <t>CATMAT</t>
  </si>
  <si>
    <t>Gov. Com</t>
  </si>
  <si>
    <t>Obs: 4</t>
  </si>
  <si>
    <t>São Lourenço da Mata, 20 de maio de 2025.</t>
  </si>
  <si>
    <t>Média Ponderada</t>
  </si>
  <si>
    <t>Und</t>
  </si>
  <si>
    <r>
      <t xml:space="preserve">Balança Eletrônica               </t>
    </r>
    <r>
      <rPr>
        <sz val="11"/>
        <color theme="1"/>
        <rFont val="Arial"/>
        <family val="2"/>
      </rPr>
      <t>Capacidade Pesagem: 40 KG.                     Voltagem: Bivolt V. Características Adicionais: Divisão 5 G, Display Led,  Bateria Recarregável.                       Tipo: Digital.                           Dimensões: 34,5 x 23 cm.</t>
    </r>
  </si>
  <si>
    <r>
      <t xml:space="preserve">Fogão Industrial                                </t>
    </r>
    <r>
      <rPr>
        <sz val="11"/>
        <color theme="1"/>
        <rFont val="Cambria"/>
        <family val="1"/>
      </rPr>
      <t>Material: Aço Inoxidável. Funcionamento: Gás.
Tipo Acendimento: Manual. Comprimento: 1300 MM.                   Largura: 1100 MM.                                   Altura: 800 MM.                        Características Adicionais: Grelhas Em Ferro Fundido 40 Cm X 40 Cm, 04 Queimadores.                                    Quantidade Bocas: 4 UND.        Acabamento Superficial: Escovado</t>
    </r>
  </si>
  <si>
    <r>
      <t xml:space="preserve">Liquidificador Industrial                              </t>
    </r>
    <r>
      <rPr>
        <sz val="11"/>
        <color theme="1"/>
        <rFont val="Cambria"/>
        <family val="1"/>
      </rPr>
      <t>Material Copo: Aço Inoxidável.
Material Base: Aço Inox.              Capacidade: 8 L. Tensão Nominal:220 V.</t>
    </r>
  </si>
  <si>
    <r>
      <t xml:space="preserve">Liquidificador Doméstico                      </t>
    </r>
    <r>
      <rPr>
        <sz val="11"/>
        <color theme="1"/>
        <rFont val="Arial"/>
        <family val="2"/>
      </rPr>
      <t>Capacidade: 3 L. Potência: 1.200 W.
Voltagem: 220 V.                               Uso: Doméstico.               Características Adicionais: 12
Velocidades, Copo Reforçado.</t>
    </r>
  </si>
  <si>
    <r>
      <t xml:space="preserve">Refrigerador Doméstico                       </t>
    </r>
    <r>
      <rPr>
        <sz val="11"/>
        <color theme="1"/>
        <rFont val="Arial"/>
        <family val="2"/>
      </rPr>
      <t>Capacidade: 375 L.                   Voltagem: 220 V.
Características Adicionais: Duplex, Frost Free E Degelo
Automático. Cor: Branca.                 Tipo: Vertical.</t>
    </r>
  </si>
  <si>
    <r>
      <t xml:space="preserve">Freezer                                                           </t>
    </r>
    <r>
      <rPr>
        <sz val="11"/>
        <color theme="1"/>
        <rFont val="Cambria"/>
        <family val="1"/>
      </rPr>
      <t>Tipo: Horizontal.                            Capacidade: 400 A 500 L.                           Cor: Branca.                                                Tensão Alimentação: 220 V. Características Adicionais: Com Dupla Ação, 2 Portas.</t>
    </r>
  </si>
  <si>
    <r>
      <t xml:space="preserve">Espremedor de Frutas                              </t>
    </r>
    <r>
      <rPr>
        <sz val="11"/>
        <color theme="1"/>
        <rFont val="Cambria"/>
        <family val="1"/>
      </rPr>
      <t>Material Jarra: Alumínio polido.              Cor: Alumínio.                                       Potência: 1/4 HP.                              Voltagem: 127/220 V.                     Aplicação: Industrial.                                     Características Adicionais: Refrigeração Por Ventoinhas.</t>
    </r>
  </si>
  <si>
    <r>
      <t>Panela de Cuscuz</t>
    </r>
    <r>
      <rPr>
        <sz val="11"/>
        <color theme="1"/>
        <rFont val="Arial"/>
        <family val="2"/>
      </rPr>
      <t xml:space="preserve">                             Material: Alumínio polido.       Capacidade: 20 L.            Características Adicionais: Nº 30.</t>
    </r>
  </si>
  <si>
    <r>
      <t xml:space="preserve">Frigideira     </t>
    </r>
    <r>
      <rPr>
        <sz val="11"/>
        <color theme="1"/>
        <rFont val="Arial"/>
        <family val="2"/>
      </rPr>
      <t xml:space="preserve">                               Material: Alumínio Polido.                  Tipo: Rasa.                                 Diâmetro: 40 CM.                         Material Cabo: Baquelite Antitérmico. Aplicação: Copa e Cozinha.</t>
    </r>
  </si>
  <si>
    <r>
      <t xml:space="preserve">Escorredor    </t>
    </r>
    <r>
      <rPr>
        <sz val="11"/>
        <color theme="1"/>
        <rFont val="Arial"/>
        <family val="2"/>
      </rPr>
      <t xml:space="preserve">                             Material: Alumínio Polido.          Aplicação: Massas.
Características Adicionais: Alças Reforçadas, Nº 40.</t>
    </r>
  </si>
  <si>
    <r>
      <t xml:space="preserve">Tacho                                                      </t>
    </r>
    <r>
      <rPr>
        <sz val="11"/>
        <color theme="1"/>
        <rFont val="Arial"/>
        <family val="2"/>
      </rPr>
      <t>Tacho para fritura.                       Material: Alumínio Polido.
Capacidade: 20 L.             Características Adicionais: Com Orla e 2 Alças.                                       Diâmetro Boca: 45 CM.                   Altura:19 CM.</t>
    </r>
  </si>
  <si>
    <r>
      <t xml:space="preserve">Panela de Pressão                                                    </t>
    </r>
    <r>
      <rPr>
        <sz val="11"/>
        <color theme="1"/>
        <rFont val="Arial"/>
        <family val="2"/>
      </rPr>
      <t>Material: Alumínio Polido.      Capacidade:10 L.               Características Adicionais: Tampa Com Sistema de Fechamento Externo.</t>
    </r>
  </si>
  <si>
    <r>
      <t xml:space="preserve">Chaleiras                                                     </t>
    </r>
    <r>
      <rPr>
        <sz val="11"/>
        <color theme="1"/>
        <rFont val="Arial"/>
        <family val="2"/>
      </rPr>
      <t>Material: Alumínio.                 Capacidade: 4,5 L.                       Material Cabo: Polipropileno. Características Adicionais: Tipo Fervedor.</t>
    </r>
  </si>
  <si>
    <r>
      <t xml:space="preserve">Espumadeiras                                                     </t>
    </r>
    <r>
      <rPr>
        <sz val="11"/>
        <color theme="1"/>
        <rFont val="Arial"/>
        <family val="2"/>
      </rPr>
      <t>Material Corpo: Alumínio Polido.   Material Cabo: Alumínio.            Tamanho: 50 Cm X 14 Cm. Características Adicionais: Cabo Em Forma De Gancho</t>
    </r>
  </si>
  <si>
    <r>
      <t xml:space="preserve">Conchas                                       </t>
    </r>
    <r>
      <rPr>
        <sz val="11"/>
        <color theme="1"/>
        <rFont val="Arial"/>
        <family val="2"/>
      </rPr>
      <t xml:space="preserve">Material Corpo: Aço Inoxidável.    Material Cabo: Aço Inoxidável. Capacidade: 80 ML.            Comprimento: 16 CM.                                                </t>
    </r>
  </si>
  <si>
    <r>
      <t xml:space="preserve">Peneira Cozinha                               </t>
    </r>
    <r>
      <rPr>
        <sz val="11"/>
        <color theme="1"/>
        <rFont val="Arial"/>
        <family val="2"/>
      </rPr>
      <t>Material: Aço Inoxidável.               Material Cabo: Aço Inoxidável.   Diâmetro: 27 CM.             Características Adicionais: Formato Cônico.</t>
    </r>
    <r>
      <rPr>
        <b/>
        <sz val="11"/>
        <color theme="1"/>
        <rFont val="Arial"/>
        <family val="2"/>
      </rPr>
      <t xml:space="preserve">                           </t>
    </r>
  </si>
  <si>
    <r>
      <t xml:space="preserve">Poncheira                                            </t>
    </r>
    <r>
      <rPr>
        <sz val="11"/>
        <color theme="1"/>
        <rFont val="Arial"/>
        <family val="2"/>
      </rPr>
      <t>Material: Aço Inoxidável.         Capacidade: 3 L.
Aplicação: Água.              Características Adicionais: Com Tampa.</t>
    </r>
  </si>
  <si>
    <r>
      <t xml:space="preserve">Garrafa Térmica                              </t>
    </r>
    <r>
      <rPr>
        <sz val="11"/>
        <color theme="1"/>
        <rFont val="Arial"/>
        <family val="2"/>
      </rPr>
      <t>Material: Plástico.                  Capacidade: 3 L.
Características Adicionais: Sem Torneira Com Tampa Rosqueável.</t>
    </r>
  </si>
  <si>
    <r>
      <t xml:space="preserve">Conjuntos de Facas.                         </t>
    </r>
    <r>
      <rPr>
        <sz val="11"/>
        <color theme="1"/>
        <rFont val="Arial"/>
        <family val="2"/>
      </rPr>
      <t>Material Lâmina: Aço Inoxidável.
Material Cabo: Plástico.            Tamanho: Variado.                   Aplicação: Carnes, Legumes, Frutas, Desossa, Pão.                                  Tipo: Cozinha.                   Apresentação: Jogo Com 09 Unidades.</t>
    </r>
  </si>
  <si>
    <r>
      <t xml:space="preserve">Colher de Cozinha                         </t>
    </r>
    <r>
      <rPr>
        <sz val="11"/>
        <color theme="1"/>
        <rFont val="Arial"/>
        <family val="2"/>
      </rPr>
      <t>Material Corpo: Polietileno Maciço.
Comprimento: 40 CM.</t>
    </r>
  </si>
  <si>
    <r>
      <t xml:space="preserve">Caixa Organizadora                        </t>
    </r>
    <r>
      <rPr>
        <sz val="11"/>
        <color theme="1"/>
        <rFont val="Arial"/>
        <family val="2"/>
      </rPr>
      <t>Material: Plástico.                 Capacidade: 55 L.
Comprimento: 56 CM.                 Largura: 38 CM.                              Altura: 37 CM.</t>
    </r>
  </si>
  <si>
    <t>V. Unit. Médio</t>
  </si>
  <si>
    <t>Total de Pesquisas</t>
  </si>
  <si>
    <t>Cota de Ampla Concorrência</t>
  </si>
  <si>
    <t>Cota reservada de 25%para MEI, ME e EPP</t>
  </si>
  <si>
    <t>Cota Exclusiva</t>
  </si>
  <si>
    <t xml:space="preserve">QTD </t>
  </si>
  <si>
    <t>C. Principal</t>
  </si>
  <si>
    <t>C. Reservada</t>
  </si>
  <si>
    <t>Total</t>
  </si>
  <si>
    <t>Cota / Classificação</t>
  </si>
  <si>
    <t xml:space="preserve">Total planilha principal </t>
  </si>
  <si>
    <t>Prova</t>
  </si>
  <si>
    <r>
      <t xml:space="preserve">Fogão Industrial                                </t>
    </r>
    <r>
      <rPr>
        <sz val="11"/>
        <color theme="1"/>
        <rFont val="Arial"/>
        <family val="2"/>
      </rPr>
      <t>Material: Aço Inoxidável. Funcionamento: Gás.
Tipo Acendimento: Manual. Comprimento: 1300 MM.                   Largura: 1100 MM.                                   Altura: 800 MM.                        Características Adicionais: Grelhas Em Ferro Fundido 40 Cm X 40 Cm, 04 Queimadores.                                    Quantidade Bocas: 4 UND.        Acabamento Superficial: Escovado</t>
    </r>
  </si>
  <si>
    <r>
      <t xml:space="preserve">Freezer                                                           </t>
    </r>
    <r>
      <rPr>
        <sz val="11"/>
        <color theme="1"/>
        <rFont val="Arial"/>
        <family val="2"/>
      </rPr>
      <t>Tipo: Horizontal.                            Capacidade: 400 A 500 L.                           Cor: Branca.                                                Tensão Alimentação: 220 V. Características Adicionais: Com Dupla Ação, 2 Portas.</t>
    </r>
  </si>
  <si>
    <r>
      <t xml:space="preserve">Liquidificador Industrial                              </t>
    </r>
    <r>
      <rPr>
        <sz val="11"/>
        <color theme="1"/>
        <rFont val="Arial"/>
        <family val="2"/>
      </rPr>
      <t>Material Copo: Aço Inoxidável.
Material Base: Aço Inox.              Capacidade: 8 L. Tensão Nominal:220 V.</t>
    </r>
  </si>
  <si>
    <r>
      <t xml:space="preserve">Espremedor de Frutas                              </t>
    </r>
    <r>
      <rPr>
        <sz val="11"/>
        <color theme="1"/>
        <rFont val="Arial"/>
        <family val="2"/>
      </rPr>
      <t>Material Jarra: Alumínio polido.              Cor: Alumínio.                                       Potência: 1/4 HP.                              Voltagem: 127/220 V.                     Aplicação: Industrial.                                     Características Adicionais: Refrigeração Por Ventoinhas.</t>
    </r>
  </si>
  <si>
    <r>
      <rPr>
        <b/>
        <sz val="11"/>
        <color theme="1"/>
        <rFont val="Arial"/>
        <family val="2"/>
      </rPr>
      <t>Estrado Modular</t>
    </r>
    <r>
      <rPr>
        <sz val="11"/>
        <color theme="1"/>
        <rFont val="Arial"/>
        <family val="2"/>
      </rPr>
      <t xml:space="preserve"> -                        Material: Polipropileno.        Comprimento:82 CM.                   Largura: 41 CM. Altura: 13 CM. Cor: Preta.</t>
    </r>
  </si>
  <si>
    <r>
      <rPr>
        <b/>
        <sz val="11"/>
        <color theme="1"/>
        <rFont val="Arial"/>
        <family val="2"/>
      </rPr>
      <t>Caixa Plástica</t>
    </r>
    <r>
      <rPr>
        <sz val="11"/>
        <color theme="1"/>
        <rFont val="Arial"/>
        <family val="2"/>
      </rPr>
      <t xml:space="preserve"> - Galéia. Material: Plástico. Comprimento: 55,6 CM. Largura: 36 CM. Altura: 31 CM. Aplicação: Transporte De Alimentos, Estoque E Transporte De P. Cor: Preta. Características Adicionais: Vazada. Tipo: Vazada Agrícola.</t>
    </r>
  </si>
  <si>
    <r>
      <rPr>
        <b/>
        <sz val="11"/>
        <color theme="1"/>
        <rFont val="Arial"/>
        <family val="2"/>
      </rPr>
      <t>Máquina Secar Roupa</t>
    </r>
    <r>
      <rPr>
        <sz val="11"/>
        <color theme="1"/>
        <rFont val="Arial"/>
        <family val="2"/>
      </rPr>
      <t xml:space="preserve"> - Tipo: piso; Capacidade: 10 kg; Material Cesto: aço pintado de branco; Painel de Controle: mecânico tipo de abertura: frontal; programa de secagem: sim; voltagem: 220v; garantia de 01 ano</t>
    </r>
  </si>
  <si>
    <r>
      <rPr>
        <b/>
        <sz val="11"/>
        <color theme="1"/>
        <rFont val="Arial"/>
        <family val="2"/>
      </rPr>
      <t>Máquina Lavar Roupa</t>
    </r>
    <r>
      <rPr>
        <sz val="11"/>
        <color theme="1"/>
        <rFont val="Arial"/>
        <family val="2"/>
      </rPr>
      <t xml:space="preserve"> - Tipo: Automática Capacidade: 11 KG, Aplicação: Doméstica, Lavagem/Enxágüe E Centrifugação, Características Adicionais: Com 5 Programas De Lavagem E Abertura Superior, Voltagem: 127/220 V, Material Gabinete: Metálico, Material Cesto: Aço Inoxidável.</t>
    </r>
  </si>
  <si>
    <r>
      <rPr>
        <b/>
        <sz val="11"/>
        <color theme="1"/>
        <rFont val="Arial"/>
        <family val="2"/>
      </rPr>
      <t>Forno Microondas</t>
    </r>
    <r>
      <rPr>
        <sz val="11"/>
        <color theme="1"/>
        <rFont val="Arial"/>
        <family val="2"/>
      </rPr>
      <t xml:space="preserve"> - Material: Aço Inoxidável Capacidade: 35 L, Potência: 900 W, Voltagem: 220 V, Características Adicionais: Prato Removível, Trava, Relógio, Cor: Branca, Funções: Mínimo 10 Níveis Potência.</t>
    </r>
  </si>
  <si>
    <r>
      <rPr>
        <b/>
        <sz val="11"/>
        <color theme="1"/>
        <rFont val="Arial"/>
        <family val="2"/>
      </rPr>
      <t>Bebedouro</t>
    </r>
    <r>
      <rPr>
        <sz val="11"/>
        <color theme="1"/>
        <rFont val="Arial"/>
        <family val="2"/>
      </rPr>
      <t xml:space="preserve"> - água garrafão – Material: aço galvanizado, Tipo: elétrico de coluna, acabamento externo: pintura epoxi pó, capacidade: 20 l, voltagem:220 v, cor: branca, características adicionais: gás r 134 a, 2 torneiras. painel frontal em plástico.</t>
    </r>
  </si>
  <si>
    <r>
      <rPr>
        <b/>
        <sz val="11"/>
        <color theme="1"/>
        <rFont val="Arial"/>
        <family val="2"/>
      </rPr>
      <t>Mesa Inox para cozinha</t>
    </r>
    <r>
      <rPr>
        <sz val="11"/>
        <color theme="1"/>
        <rFont val="Arial"/>
        <family val="2"/>
      </rPr>
      <t xml:space="preserve"> - mesa cozinha – material: aço inoxidável; tampo: aço inox 430 acabamento superficial: lisa; estrutura: chapa de aço gavanizado: pintura: epoxi; comprimento: 150 cm; largura: 70 cm; altura: 85 cm; características adicionais: com prateleira inferior; pés; fixos</t>
    </r>
  </si>
  <si>
    <r>
      <rPr>
        <b/>
        <sz val="11"/>
        <color theme="1"/>
        <rFont val="Arial"/>
        <family val="2"/>
      </rPr>
      <t>Televisor</t>
    </r>
    <r>
      <rPr>
        <sz val="11"/>
        <color theme="1"/>
        <rFont val="Arial"/>
        <family val="2"/>
      </rPr>
      <t xml:space="preserve"> - Tamanho Tela: 60 POL, Voltagem: Bivolt V, Características Adicionais: Smart Tv, Full Hd, Entradas Hdmi/Usb, Conversor Di, Tipo Tela: Led, Acessórios: Controle Remoto/Sleep Time/Vhf/Uhf E Tv A Cabo</t>
    </r>
  </si>
  <si>
    <r>
      <rPr>
        <b/>
        <sz val="11"/>
        <color theme="1"/>
        <rFont val="Arial"/>
        <family val="2"/>
      </rPr>
      <t>Suporte De Videocassete / Televisão</t>
    </r>
    <r>
      <rPr>
        <sz val="11"/>
        <color theme="1"/>
        <rFont val="Arial"/>
        <family val="2"/>
      </rPr>
      <t xml:space="preserve"> Material: Metálico Tamanho: Para Tv De 32" A 65" Características Adicionais: Suporte Pedestal Com Rodas, Altura Regulável.</t>
    </r>
  </si>
  <si>
    <t>São Lourenço da Mata, 26 de novembro de 2025.</t>
  </si>
  <si>
    <r>
      <t xml:space="preserve">Balança Eletrônica               </t>
    </r>
    <r>
      <rPr>
        <sz val="10"/>
        <color theme="1"/>
        <rFont val="Arial"/>
        <family val="2"/>
      </rPr>
      <t>Capacidade Pesagem: 40 KG.                     Voltagem: Bivolt V. Características Adicionais: Divisão 5 G, Display Led,  Bateria Recarregável.                       Tipo: Digital.                           Dimensões: 34,5 x 23 cm.</t>
    </r>
  </si>
  <si>
    <r>
      <t xml:space="preserve">Fogão Industrial                                </t>
    </r>
    <r>
      <rPr>
        <sz val="10"/>
        <color theme="1"/>
        <rFont val="Cambria"/>
        <family val="1"/>
      </rPr>
      <t>Material: Aço Inoxidável. Funcionamento: Gás.
Tipo Acendimento: Manual. Comprimento: 1300 MM.                   Largura: 1100 MM.                                   Altura: 800 MM.                        Características Adicionais: Grelhas Em Ferro Fundido 40 Cm X 40 Cm, 04 Queimadores.                                    Quantidade Bocas: 4 UND.        Acabamento Superficial: Escovado</t>
    </r>
  </si>
  <si>
    <r>
      <t xml:space="preserve">Freezer                                                           </t>
    </r>
    <r>
      <rPr>
        <sz val="10"/>
        <color theme="1"/>
        <rFont val="Cambria"/>
        <family val="1"/>
      </rPr>
      <t>Tipo: Horizontal.                            Capacidade: 400 A 500 L.                           Cor: Branca.                                                Tensão Alimentação: 220 V. Características Adicionais: Com Dupla Ação, 2 Portas.</t>
    </r>
  </si>
  <si>
    <r>
      <t xml:space="preserve">Liquidificador Industrial                              </t>
    </r>
    <r>
      <rPr>
        <sz val="10"/>
        <color theme="1"/>
        <rFont val="Cambria"/>
        <family val="1"/>
      </rPr>
      <t>Material Copo: Aço Inoxidável.
Material Base: Aço Inox.              Capacidade: 8 L. Tensão Nominal:220 V.</t>
    </r>
  </si>
  <si>
    <r>
      <t xml:space="preserve">Liquidificador Doméstico                      </t>
    </r>
    <r>
      <rPr>
        <sz val="10"/>
        <color theme="1"/>
        <rFont val="Arial"/>
        <family val="2"/>
      </rPr>
      <t>Capacidade: 3 L. Potência: 1.200 W.
Voltagem: 220 V.                               Uso: Doméstico.               Características Adicionais: 12
Velocidades, Copo Reforçado.</t>
    </r>
  </si>
  <si>
    <r>
      <t xml:space="preserve">Refrigerador Doméstico                       </t>
    </r>
    <r>
      <rPr>
        <sz val="10"/>
        <color theme="1"/>
        <rFont val="Arial"/>
        <family val="2"/>
      </rPr>
      <t>Capacidade: 375 L.                   Voltagem: 220 V.
Características Adicionais: Duplex, Frost Free E Degelo
Automático. Cor: Branca.                 Tipo: Vertical.</t>
    </r>
  </si>
  <si>
    <r>
      <t xml:space="preserve">Espremedor de Frutas                              </t>
    </r>
    <r>
      <rPr>
        <sz val="10"/>
        <color theme="1"/>
        <rFont val="Cambria"/>
        <family val="1"/>
      </rPr>
      <t>Material Jarra: Alumínio polido.              Cor: Alumínio.                                       Potência: 1/4 HP.                              Voltagem: 127/220 V.                     Aplicação: Industrial.                                     Características Adicionais: Refrigeração Por Ventoinhas.</t>
    </r>
  </si>
  <si>
    <r>
      <t>Panela de Cuscuz</t>
    </r>
    <r>
      <rPr>
        <sz val="10"/>
        <color theme="1"/>
        <rFont val="Arial"/>
        <family val="2"/>
      </rPr>
      <t xml:space="preserve">                             Material: Alumínio polido.       Capacidade: 20 L.            Características Adicionais: Nº 30.</t>
    </r>
  </si>
  <si>
    <r>
      <t xml:space="preserve">Frigideira     </t>
    </r>
    <r>
      <rPr>
        <sz val="10"/>
        <color theme="1"/>
        <rFont val="Arial"/>
        <family val="2"/>
      </rPr>
      <t xml:space="preserve">                               Material: Alumínio Polido.                  Tipo: Rasa.                                 Diâmetro: 40 CM.                         Material Cabo: Baquelite Antitérmico. Aplicação: Copa e Cozinha.</t>
    </r>
  </si>
  <si>
    <r>
      <t xml:space="preserve">Escorredor    </t>
    </r>
    <r>
      <rPr>
        <sz val="10"/>
        <color theme="1"/>
        <rFont val="Arial"/>
        <family val="2"/>
      </rPr>
      <t xml:space="preserve">                             Material: Alumínio Polido.          Aplicação: Massas.
Características Adicionais: Alças Reforçadas, Nº 40.</t>
    </r>
  </si>
  <si>
    <r>
      <t xml:space="preserve">Tacho                                                      </t>
    </r>
    <r>
      <rPr>
        <sz val="10"/>
        <color theme="1"/>
        <rFont val="Arial"/>
        <family val="2"/>
      </rPr>
      <t>Tacho para fritura.                       Material: Alumínio Polido.
Capacidade: 20 L.             Características Adicionais: Com Orla e 2 Alças.                                       Diâmetro Boca: 45 CM.                   Altura:19 CM.</t>
    </r>
  </si>
  <si>
    <r>
      <t xml:space="preserve">Panela de Pressão                                                    </t>
    </r>
    <r>
      <rPr>
        <sz val="10"/>
        <color theme="1"/>
        <rFont val="Arial"/>
        <family val="2"/>
      </rPr>
      <t>Material: Alumínio Polido.      Capacidade:10 L.               Características Adicionais: Tampa Com Sistema de Fechamento Externo.</t>
    </r>
  </si>
  <si>
    <r>
      <t xml:space="preserve">Chaleiras                                                     </t>
    </r>
    <r>
      <rPr>
        <sz val="10"/>
        <color theme="1"/>
        <rFont val="Arial"/>
        <family val="2"/>
      </rPr>
      <t>Material: Alumínio.                 Capacidade: 4,5 L.                       Material Cabo: Polipropileno. Características Adicionais: Tipo Fervedor.</t>
    </r>
  </si>
  <si>
    <r>
      <t xml:space="preserve">Espumadeiras                                                     </t>
    </r>
    <r>
      <rPr>
        <sz val="10"/>
        <color theme="1"/>
        <rFont val="Arial"/>
        <family val="2"/>
      </rPr>
      <t>Material Corpo: Alumínio Polido.   Material Cabo: Alumínio.            Tamanho: 50 Cm X 14 Cm. Características Adicionais: Cabo Em Forma De Gancho</t>
    </r>
  </si>
  <si>
    <r>
      <t xml:space="preserve">Conchas                                       </t>
    </r>
    <r>
      <rPr>
        <sz val="10"/>
        <color theme="1"/>
        <rFont val="Arial"/>
        <family val="2"/>
      </rPr>
      <t xml:space="preserve">Material Corpo: Aço Inoxidável.    Material Cabo: Aço Inoxidável. Capacidade: 80 ML.            Comprimento: 16 CM.                                                </t>
    </r>
  </si>
  <si>
    <r>
      <t xml:space="preserve">Peneira Cozinha                               </t>
    </r>
    <r>
      <rPr>
        <sz val="10"/>
        <color theme="1"/>
        <rFont val="Arial"/>
        <family val="2"/>
      </rPr>
      <t>Material: Aço Inoxidável.               Material Cabo: Aço Inoxidável.   Diâmetro: 27 CM.             Características Adicionais: Formato Cônico.</t>
    </r>
    <r>
      <rPr>
        <b/>
        <sz val="10"/>
        <color theme="1"/>
        <rFont val="Arial"/>
        <family val="2"/>
      </rPr>
      <t xml:space="preserve">                           </t>
    </r>
  </si>
  <si>
    <r>
      <t xml:space="preserve">Poncheira                                            </t>
    </r>
    <r>
      <rPr>
        <sz val="10"/>
        <color theme="1"/>
        <rFont val="Arial"/>
        <family val="2"/>
      </rPr>
      <t>Material: Aço Inoxidável.         Capacidade: 3 L.
Aplicação: Água.              Características Adicionais: Com Tampa.</t>
    </r>
  </si>
  <si>
    <r>
      <t xml:space="preserve">Garrafa Térmica                              </t>
    </r>
    <r>
      <rPr>
        <sz val="10"/>
        <color theme="1"/>
        <rFont val="Arial"/>
        <family val="2"/>
      </rPr>
      <t>Material: Plástico.                  Capacidade: 3 L.
Características Adicionais: Sem Torneira Com Tampa Rosqueável.</t>
    </r>
  </si>
  <si>
    <r>
      <t xml:space="preserve">Conjuntos de Facas.                         </t>
    </r>
    <r>
      <rPr>
        <sz val="10"/>
        <color theme="1"/>
        <rFont val="Arial"/>
        <family val="2"/>
      </rPr>
      <t>Material Lâmina: Aço Inoxidável.
Material Cabo: Plástico.            Tamanho: Variado.                   Aplicação: Carnes, Legumes, Frutas, Desossa, Pão.                                  Tipo: Cozinha.                   Apresentação: Jogo Com 09 Unidades.</t>
    </r>
  </si>
  <si>
    <r>
      <t xml:space="preserve">Colher de Cozinha                         </t>
    </r>
    <r>
      <rPr>
        <sz val="10"/>
        <color theme="1"/>
        <rFont val="Arial"/>
        <family val="2"/>
      </rPr>
      <t>Material Corpo: Polietileno Maciço.
Comprimento: 40 CM.</t>
    </r>
  </si>
  <si>
    <r>
      <t xml:space="preserve">Caixa Organizadora                        </t>
    </r>
    <r>
      <rPr>
        <sz val="10"/>
        <color theme="1"/>
        <rFont val="Arial"/>
        <family val="2"/>
      </rPr>
      <t>Material: Plástico.                 Capacidade: 55 L.
Comprimento: 56 CM.                 Largura: 38 CM.                              Altura: 37 CM.</t>
    </r>
  </si>
  <si>
    <r>
      <rPr>
        <b/>
        <sz val="10"/>
        <color theme="1"/>
        <rFont val="Arial"/>
        <family val="2"/>
      </rPr>
      <t>Estrado Modular</t>
    </r>
    <r>
      <rPr>
        <sz val="10"/>
        <color theme="1"/>
        <rFont val="Arial"/>
        <family val="2"/>
      </rPr>
      <t xml:space="preserve"> -                        Material: Polipropileno.        Comprimento:82 CM.                   Largura: 41 CM. Altura: 13 CM. Cor: Preta.</t>
    </r>
  </si>
  <si>
    <r>
      <rPr>
        <b/>
        <sz val="10"/>
        <color theme="1"/>
        <rFont val="Arial"/>
        <family val="2"/>
      </rPr>
      <t>Caixa Plástica</t>
    </r>
    <r>
      <rPr>
        <sz val="10"/>
        <color theme="1"/>
        <rFont val="Arial"/>
        <family val="2"/>
      </rPr>
      <t xml:space="preserve"> - Galéia. Material: Plástico. Comprimento: 55,6 CM. Largura: 36 CM. Altura: 31 CM. Aplicação: Transporte De Alimentos, Estoque E Transporte De P. Cor: Preta. Características Adicionais: Vazada. Tipo: Vazada Agrícola.</t>
    </r>
  </si>
  <si>
    <r>
      <rPr>
        <b/>
        <sz val="10"/>
        <color theme="1"/>
        <rFont val="Arial"/>
        <family val="2"/>
      </rPr>
      <t>Máquina Secar Roupa</t>
    </r>
    <r>
      <rPr>
        <sz val="10"/>
        <color theme="1"/>
        <rFont val="Arial"/>
        <family val="2"/>
      </rPr>
      <t xml:space="preserve"> - Tipo: piso; Capacidade: 10 kg; Material Cesto: aço pintado de branco; Painel de Controle: mecânico tipo de abertura: frontal; programa de secagem: sim; voltagem: 220v; garantia de 01 ano</t>
    </r>
  </si>
  <si>
    <r>
      <rPr>
        <b/>
        <sz val="10"/>
        <color theme="1"/>
        <rFont val="Arial"/>
        <family val="2"/>
      </rPr>
      <t>Forno Microondas</t>
    </r>
    <r>
      <rPr>
        <sz val="10"/>
        <color theme="1"/>
        <rFont val="Arial"/>
        <family val="2"/>
      </rPr>
      <t xml:space="preserve"> - Material: Aço Inoxidável Capacidade: 35 L, Potência: 900 W, Voltagem: 220 V, Características Adicionais: Prato Removível, Trava, Relógio, Cor: Branca, Funções: Mínimo 10 Níveis Potência.</t>
    </r>
  </si>
  <si>
    <r>
      <rPr>
        <b/>
        <sz val="10"/>
        <color theme="1"/>
        <rFont val="Arial"/>
        <family val="2"/>
      </rPr>
      <t>Máquina Lavar Roupa</t>
    </r>
    <r>
      <rPr>
        <sz val="10"/>
        <color theme="1"/>
        <rFont val="Arial"/>
        <family val="2"/>
      </rPr>
      <t xml:space="preserve"> - Tipo: Automática Capacidade: 11 KG, Aplicação: Doméstica, Lavagem/Enxágüe E Centrifugação, Características Adicionais: Com 5 Programas De Lavagem E Abertura Superior, Voltagem: 127/220 V, Material Gabinete: Metálico, Material Cesto: Aço Inoxidável.</t>
    </r>
  </si>
  <si>
    <r>
      <rPr>
        <b/>
        <sz val="10"/>
        <color theme="1"/>
        <rFont val="Arial"/>
        <family val="2"/>
      </rPr>
      <t>Bebedouro</t>
    </r>
    <r>
      <rPr>
        <sz val="10"/>
        <color theme="1"/>
        <rFont val="Arial"/>
        <family val="2"/>
      </rPr>
      <t xml:space="preserve"> - água garrafão – Material: aço galvanizado, Tipo: elétrico de coluna, acabamento externo: pintura epoxi pó, capacidade: 20 l, voltagem:220 v, cor: branca, características adicionais: gás r 134 a, 2 torneiras. painel frontal em plástico.</t>
    </r>
  </si>
  <si>
    <r>
      <rPr>
        <b/>
        <sz val="10"/>
        <color theme="1"/>
        <rFont val="Arial"/>
        <family val="2"/>
      </rPr>
      <t>Mesa Inox para cozinha</t>
    </r>
    <r>
      <rPr>
        <sz val="10"/>
        <color theme="1"/>
        <rFont val="Arial"/>
        <family val="2"/>
      </rPr>
      <t xml:space="preserve"> - mesa cozinha – material: aço inoxidável; tampo: aço inox 430 acabamento superficial: lisa; estrutura: chapa de aço gavanizado: pintura: epoxi; comprimento: 150 cm; largura: 70 cm; altura: 85 cm; características adicionais: com prateleira inferior; pés; fixos</t>
    </r>
  </si>
  <si>
    <r>
      <rPr>
        <b/>
        <sz val="10"/>
        <color theme="1"/>
        <rFont val="Arial"/>
        <family val="2"/>
      </rPr>
      <t>Televisor</t>
    </r>
    <r>
      <rPr>
        <sz val="10"/>
        <color theme="1"/>
        <rFont val="Arial"/>
        <family val="2"/>
      </rPr>
      <t xml:space="preserve"> - Tamanho Tela: 60 POL, Voltagem: Bivolt V, Características Adicionais: Smart Tv, Full Hd, Entradas Hdmi/Usb, Conversor Di, Tipo Tela: Led, Acessórios: Controle Remoto/Sleep Time/Vhf/Uhf E Tv A Cabo</t>
    </r>
  </si>
  <si>
    <r>
      <rPr>
        <b/>
        <sz val="10"/>
        <color theme="1"/>
        <rFont val="Arial"/>
        <family val="2"/>
      </rPr>
      <t>Suporte De Videocassete / Televisão</t>
    </r>
    <r>
      <rPr>
        <sz val="10"/>
        <color theme="1"/>
        <rFont val="Arial"/>
        <family val="2"/>
      </rPr>
      <t xml:space="preserve"> Material: Metálico Tamanho: Para Tv De 32" A 65" Características Adicionais: Suporte Pedestal Com Rodas, Altura Regulável.</t>
    </r>
  </si>
  <si>
    <r>
      <t xml:space="preserve">Para fins de obtenção do preço estimativo foi publicado no </t>
    </r>
    <r>
      <rPr>
        <b/>
        <sz val="11"/>
        <color theme="1"/>
        <rFont val="Cambria"/>
        <family val="1"/>
      </rPr>
      <t xml:space="preserve">DIÁRIO OFICIAL AMUPE, </t>
    </r>
    <r>
      <rPr>
        <sz val="11"/>
        <color theme="1"/>
        <rFont val="Cambria"/>
        <family val="1"/>
      </rPr>
      <t>e solicitando cotação de preço para o objeto em tela;</t>
    </r>
  </si>
  <si>
    <t>Para fins de obtenção do preço estimativo realizamos pesquisas nas ferramentas "Banco de Preços"(Disponível em:https://www.bancodeprecos.com.br), e na ferramenta de pesquisa disponibilizada pelo Sistema "Compras.gov.br(www.comprasnet.gov.br/loginportalUASG.asp), para fins de composição do orçamento estimativo;</t>
  </si>
  <si>
    <t>De acordo da Instrução Normativa Seges /Me Nº 65, de 7 de julho de 2021 - dispõe sobre o procedimento administrativo para a realização de pesquisa de preços para aquisição de bens e contratação de serviços em geral, no âmbito da administração pública federal direta, autárquica e fundacional, o artigo 5º, IV, 
IV - Pesquisa direta com, no mínimo, 3 (três) fornecedores, mediante solicitação formal de cotação, por meio de ofício ou e-mail, desde que seja apresentada justificativa da escolha desses fornecedores e que não tenham sido obtidos os orçamentos com mais de 6 (seis) meses de antecedência da data de divulgação do edital.</t>
  </si>
  <si>
    <t>Obs: 5</t>
  </si>
  <si>
    <r>
      <t xml:space="preserve">Para fins de obtenção do valor estimado, utilizamos neste processo a média </t>
    </r>
    <r>
      <rPr>
        <b/>
        <sz val="11"/>
        <color theme="1"/>
        <rFont val="Cambria"/>
        <family val="1"/>
      </rPr>
      <t xml:space="preserve">PONDERADA , </t>
    </r>
    <r>
      <rPr>
        <sz val="11"/>
        <color theme="1"/>
        <rFont val="Cambria"/>
        <family val="1"/>
      </rPr>
      <t>cuja formula encontra-se indicada na página nº19, da postila do módulo II do Curso Licitação de Medicamentos e Material Médico-Hospitalar, cópia anexa;</t>
    </r>
  </si>
  <si>
    <t>No presente caso, utilizando-se das ferramentas acima indicadas, o orçamento estimativo em tela foi eleborado com base nos incisos I e II, do § 1º, do Art.23 da Lei 14.133/2021;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</si>
</sst>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  <font>
      <sz val="11"/>
      <color rgb="FFFF0000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mbria"/>
      <family val="1"/>
    </font>
    <font>
      <sz val="11"/>
      <color rgb="FFFF0000"/>
      <name val="Calibri"/>
      <family val="2"/>
      <scheme val="minor"/>
    </font>
    <font>
      <b/>
      <sz val="10"/>
      <color rgb="FF000000"/>
      <name val="Cambria"/>
      <family val="1"/>
    </font>
    <font>
      <sz val="9"/>
      <name val="Calibri"/>
      <family val="2"/>
      <scheme val="minor"/>
    </font>
    <font>
      <sz val="9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44" fontId="1" fillId="0" borderId="0" xfId="1" applyFont="1" applyAlignment="1">
      <alignment horizontal="center" vertical="center"/>
    </xf>
    <xf numFmtId="44" fontId="1" fillId="0" borderId="0" xfId="1" applyFont="1"/>
    <xf numFmtId="44" fontId="0" fillId="0" borderId="0" xfId="1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8" fillId="0" borderId="0" xfId="0" applyFont="1"/>
    <xf numFmtId="44" fontId="9" fillId="4" borderId="1" xfId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44" fontId="9" fillId="4" borderId="1" xfId="0" applyNumberFormat="1" applyFont="1" applyFill="1" applyBorder="1" applyAlignment="1">
      <alignment horizontal="center" vertical="center" wrapText="1"/>
    </xf>
    <xf numFmtId="44" fontId="9" fillId="4" borderId="1" xfId="0" applyNumberFormat="1" applyFont="1" applyFill="1" applyBorder="1" applyAlignment="1">
      <alignment horizontal="center" vertical="center"/>
    </xf>
    <xf numFmtId="44" fontId="16" fillId="2" borderId="1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8" fillId="2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21" fillId="0" borderId="1" xfId="0" applyNumberFormat="1" applyFont="1" applyBorder="1"/>
    <xf numFmtId="0" fontId="17" fillId="0" borderId="0" xfId="0" applyFont="1"/>
    <xf numFmtId="44" fontId="17" fillId="0" borderId="1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44" fontId="22" fillId="4" borderId="1" xfId="1" applyFont="1" applyFill="1" applyBorder="1" applyAlignment="1">
      <alignment horizontal="center" vertical="center" wrapText="1"/>
    </xf>
    <xf numFmtId="3" fontId="22" fillId="4" borderId="1" xfId="0" applyNumberFormat="1" applyFont="1" applyFill="1" applyBorder="1" applyAlignment="1">
      <alignment horizontal="center" vertical="center" wrapText="1"/>
    </xf>
    <xf numFmtId="44" fontId="22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3" fontId="22" fillId="4" borderId="1" xfId="0" applyNumberFormat="1" applyFont="1" applyFill="1" applyBorder="1" applyAlignment="1">
      <alignment horizontal="center" vertical="center"/>
    </xf>
    <xf numFmtId="44" fontId="22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44" fontId="22" fillId="7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0" fillId="4" borderId="0" xfId="0" applyFill="1" applyAlignment="1">
      <alignment horizontal="center" vertical="center"/>
    </xf>
    <xf numFmtId="8" fontId="24" fillId="4" borderId="1" xfId="0" applyNumberFormat="1" applyFont="1" applyFill="1" applyBorder="1" applyAlignment="1">
      <alignment horizontal="center" vertical="center" wrapText="1"/>
    </xf>
    <xf numFmtId="164" fontId="23" fillId="5" borderId="1" xfId="0" applyNumberFormat="1" applyFont="1" applyFill="1" applyBorder="1" applyAlignment="1">
      <alignment horizontal="center" vertical="center" wrapText="1"/>
    </xf>
    <xf numFmtId="44" fontId="22" fillId="0" borderId="1" xfId="1" applyFont="1" applyBorder="1" applyAlignment="1">
      <alignment horizontal="center" vertical="center"/>
    </xf>
    <xf numFmtId="8" fontId="9" fillId="4" borderId="1" xfId="1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/>
    </xf>
    <xf numFmtId="44" fontId="7" fillId="2" borderId="1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0" fillId="4" borderId="0" xfId="0" applyNumberFormat="1" applyFill="1" applyAlignment="1">
      <alignment horizontal="center" vertical="center"/>
    </xf>
    <xf numFmtId="3" fontId="1" fillId="4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4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4" fontId="7" fillId="2" borderId="6" xfId="1" applyFont="1" applyFill="1" applyBorder="1" applyAlignment="1">
      <alignment horizontal="center" vertical="center" wrapText="1"/>
    </xf>
    <xf numFmtId="44" fontId="7" fillId="2" borderId="4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WGEqmBLwGx5A2ns_0S0vOETTjZRf3xtk\COMP.SLM\COMPRAS%20SLM%20%202024\FINALIZADOS%202024.1\014-G&#193;S%20DE%20COZINHA%20EDUCA&#199;&#195;O%202024\G&#193;S%20FINAL\Composi&#231;&#227;o%20de%20pre&#231;os%20-%20do%20g&#225;s%20de%20cozinh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dia Geral"/>
      <sheetName val="Média P. Empresas"/>
      <sheetName val="Divisão - Cot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="68" zoomScaleNormal="68" workbookViewId="0">
      <pane ySplit="2" topLeftCell="A30" activePane="bottomLeft" state="frozen"/>
      <selection activeCell="H7" sqref="H7"/>
      <selection pane="bottomLeft" activeCell="N3" sqref="N3"/>
    </sheetView>
  </sheetViews>
  <sheetFormatPr defaultRowHeight="15" x14ac:dyDescent="0.25"/>
  <cols>
    <col min="1" max="1" width="6.5703125" style="5" customWidth="1"/>
    <col min="2" max="2" width="8.42578125" style="5" customWidth="1"/>
    <col min="3" max="3" width="37.85546875" style="1" customWidth="1"/>
    <col min="4" max="4" width="7.42578125" style="1" customWidth="1"/>
    <col min="5" max="5" width="8.42578125" style="1" customWidth="1"/>
    <col min="6" max="6" width="12.85546875" style="3" customWidth="1"/>
    <col min="7" max="7" width="8.28515625" style="1" customWidth="1"/>
    <col min="8" max="8" width="12.5703125" style="1" customWidth="1"/>
    <col min="9" max="9" width="8.28515625" style="1" customWidth="1"/>
    <col min="10" max="10" width="12.42578125" style="3" customWidth="1"/>
    <col min="11" max="11" width="11.28515625" style="2" customWidth="1"/>
    <col min="12" max="12" width="23.28515625" style="2" customWidth="1"/>
    <col min="14" max="14" width="15.85546875" bestFit="1" customWidth="1"/>
  </cols>
  <sheetData>
    <row r="1" spans="1:13" x14ac:dyDescent="0.25">
      <c r="A1" s="74" t="s">
        <v>0</v>
      </c>
      <c r="B1" s="74" t="s">
        <v>17</v>
      </c>
      <c r="C1" s="74" t="s">
        <v>1</v>
      </c>
      <c r="D1" s="74" t="s">
        <v>2</v>
      </c>
      <c r="E1" s="74" t="s">
        <v>3</v>
      </c>
      <c r="F1" s="69" t="s">
        <v>9</v>
      </c>
      <c r="G1" s="69"/>
      <c r="H1" s="69" t="s">
        <v>18</v>
      </c>
      <c r="I1" s="69"/>
      <c r="J1" s="74" t="s">
        <v>21</v>
      </c>
      <c r="K1" s="73" t="s">
        <v>4</v>
      </c>
      <c r="L1" s="73" t="s">
        <v>5</v>
      </c>
      <c r="M1" s="13"/>
    </row>
    <row r="2" spans="1:13" ht="35.1" customHeight="1" x14ac:dyDescent="0.25">
      <c r="A2" s="74"/>
      <c r="B2" s="74"/>
      <c r="C2" s="74"/>
      <c r="D2" s="74"/>
      <c r="E2" s="74"/>
      <c r="F2" s="12" t="s">
        <v>7</v>
      </c>
      <c r="G2" s="11" t="s">
        <v>8</v>
      </c>
      <c r="H2" s="12" t="s">
        <v>7</v>
      </c>
      <c r="I2" s="11" t="s">
        <v>8</v>
      </c>
      <c r="J2" s="74"/>
      <c r="K2" s="73"/>
      <c r="L2" s="73"/>
      <c r="M2" s="13"/>
    </row>
    <row r="3" spans="1:13" ht="105" customHeight="1" x14ac:dyDescent="0.25">
      <c r="A3" s="44">
        <v>1</v>
      </c>
      <c r="B3" s="45">
        <v>607093</v>
      </c>
      <c r="C3" s="24" t="s">
        <v>23</v>
      </c>
      <c r="D3" s="37" t="s">
        <v>22</v>
      </c>
      <c r="E3" s="46">
        <v>51</v>
      </c>
      <c r="F3" s="38">
        <v>515.02</v>
      </c>
      <c r="G3" s="39">
        <v>3</v>
      </c>
      <c r="H3" s="40">
        <v>548.98</v>
      </c>
      <c r="I3" s="39">
        <v>2</v>
      </c>
      <c r="J3" s="51">
        <f>(((F3*G3)+H3*I3)/(G3+I3))</f>
        <v>528.60400000000004</v>
      </c>
      <c r="K3" s="50">
        <v>528.6</v>
      </c>
      <c r="L3" s="52">
        <f t="shared" ref="L3:L32" si="0">K3*E3</f>
        <v>26958.600000000002</v>
      </c>
      <c r="M3" s="17"/>
    </row>
    <row r="4" spans="1:13" ht="178.5" customHeight="1" x14ac:dyDescent="0.25">
      <c r="A4" s="44">
        <v>2</v>
      </c>
      <c r="B4" s="45">
        <v>441354</v>
      </c>
      <c r="C4" s="41" t="s">
        <v>56</v>
      </c>
      <c r="D4" s="37" t="s">
        <v>22</v>
      </c>
      <c r="E4" s="46">
        <v>51</v>
      </c>
      <c r="F4" s="38">
        <v>2079.7199999999998</v>
      </c>
      <c r="G4" s="39">
        <v>3</v>
      </c>
      <c r="H4" s="40">
        <v>1942</v>
      </c>
      <c r="I4" s="39">
        <v>9</v>
      </c>
      <c r="J4" s="51">
        <f t="shared" ref="J4:J32" si="1">(((F4*G4)+H4*I4)/(G4+I4))</f>
        <v>1976.43</v>
      </c>
      <c r="K4" s="50">
        <v>1976.43</v>
      </c>
      <c r="L4" s="52">
        <f t="shared" si="0"/>
        <v>100797.93000000001</v>
      </c>
      <c r="M4" s="17"/>
    </row>
    <row r="5" spans="1:13" ht="107.25" customHeight="1" x14ac:dyDescent="0.25">
      <c r="A5" s="44">
        <v>3</v>
      </c>
      <c r="B5" s="45">
        <v>334655</v>
      </c>
      <c r="C5" s="41" t="s">
        <v>57</v>
      </c>
      <c r="D5" s="37" t="s">
        <v>22</v>
      </c>
      <c r="E5" s="46">
        <v>51</v>
      </c>
      <c r="F5" s="38">
        <v>2789</v>
      </c>
      <c r="G5" s="39">
        <v>3</v>
      </c>
      <c r="H5" s="40">
        <v>2830.42</v>
      </c>
      <c r="I5" s="39">
        <v>3</v>
      </c>
      <c r="J5" s="51">
        <f t="shared" si="1"/>
        <v>2809.7100000000005</v>
      </c>
      <c r="K5" s="50">
        <v>2809.71</v>
      </c>
      <c r="L5" s="52">
        <f t="shared" si="0"/>
        <v>143295.21</v>
      </c>
      <c r="M5" s="17"/>
    </row>
    <row r="6" spans="1:13" ht="72" x14ac:dyDescent="0.25">
      <c r="A6" s="44">
        <v>4</v>
      </c>
      <c r="B6" s="45">
        <v>620301</v>
      </c>
      <c r="C6" s="41" t="s">
        <v>58</v>
      </c>
      <c r="D6" s="37" t="s">
        <v>22</v>
      </c>
      <c r="E6" s="46">
        <v>51</v>
      </c>
      <c r="F6" s="38">
        <v>723</v>
      </c>
      <c r="G6" s="39">
        <v>6</v>
      </c>
      <c r="H6" s="40">
        <v>726.98</v>
      </c>
      <c r="I6" s="39">
        <v>17</v>
      </c>
      <c r="J6" s="51">
        <f t="shared" si="1"/>
        <v>725.94173913043483</v>
      </c>
      <c r="K6" s="50">
        <v>725.94</v>
      </c>
      <c r="L6" s="52">
        <f t="shared" si="0"/>
        <v>37022.94</v>
      </c>
      <c r="M6" s="17"/>
    </row>
    <row r="7" spans="1:13" ht="87.75" customHeight="1" x14ac:dyDescent="0.25">
      <c r="A7" s="44">
        <v>5</v>
      </c>
      <c r="B7" s="45">
        <v>607776</v>
      </c>
      <c r="C7" s="24" t="s">
        <v>26</v>
      </c>
      <c r="D7" s="37" t="s">
        <v>22</v>
      </c>
      <c r="E7" s="46">
        <v>51</v>
      </c>
      <c r="F7" s="38">
        <v>164.86</v>
      </c>
      <c r="G7" s="39">
        <v>8</v>
      </c>
      <c r="H7" s="40">
        <v>167.99</v>
      </c>
      <c r="I7" s="39">
        <v>16</v>
      </c>
      <c r="J7" s="51">
        <f t="shared" si="1"/>
        <v>166.94666666666669</v>
      </c>
      <c r="K7" s="50">
        <v>166.95</v>
      </c>
      <c r="L7" s="52">
        <f t="shared" si="0"/>
        <v>8514.4499999999989</v>
      </c>
      <c r="M7" s="17"/>
    </row>
    <row r="8" spans="1:13" ht="104.25" customHeight="1" x14ac:dyDescent="0.25">
      <c r="A8" s="44">
        <v>6</v>
      </c>
      <c r="B8" s="45">
        <v>472879</v>
      </c>
      <c r="C8" s="24" t="s">
        <v>27</v>
      </c>
      <c r="D8" s="37" t="s">
        <v>22</v>
      </c>
      <c r="E8" s="46">
        <v>51</v>
      </c>
      <c r="F8" s="38">
        <v>2906.36</v>
      </c>
      <c r="G8" s="39">
        <v>6</v>
      </c>
      <c r="H8" s="40">
        <v>2824.99</v>
      </c>
      <c r="I8" s="39">
        <v>22</v>
      </c>
      <c r="J8" s="51">
        <f t="shared" si="1"/>
        <v>2842.4264285714285</v>
      </c>
      <c r="K8" s="50">
        <v>2842.43</v>
      </c>
      <c r="L8" s="52">
        <f t="shared" si="0"/>
        <v>144963.93</v>
      </c>
      <c r="M8" s="17"/>
    </row>
    <row r="9" spans="1:13" ht="116.25" customHeight="1" x14ac:dyDescent="0.25">
      <c r="A9" s="44">
        <v>7</v>
      </c>
      <c r="B9" s="45">
        <v>323227</v>
      </c>
      <c r="C9" s="41" t="s">
        <v>59</v>
      </c>
      <c r="D9" s="37" t="s">
        <v>22</v>
      </c>
      <c r="E9" s="46">
        <v>51</v>
      </c>
      <c r="F9" s="38">
        <v>398.76</v>
      </c>
      <c r="G9" s="39">
        <v>4</v>
      </c>
      <c r="H9" s="40">
        <v>388.31</v>
      </c>
      <c r="I9" s="39">
        <v>4</v>
      </c>
      <c r="J9" s="51">
        <f t="shared" si="1"/>
        <v>393.53499999999997</v>
      </c>
      <c r="K9" s="50">
        <v>393.54</v>
      </c>
      <c r="L9" s="52">
        <f t="shared" si="0"/>
        <v>20070.54</v>
      </c>
      <c r="M9" s="17"/>
    </row>
    <row r="10" spans="1:13" ht="60.75" customHeight="1" x14ac:dyDescent="0.25">
      <c r="A10" s="44">
        <v>8</v>
      </c>
      <c r="B10" s="45">
        <v>391985</v>
      </c>
      <c r="C10" s="24" t="s">
        <v>30</v>
      </c>
      <c r="D10" s="37" t="s">
        <v>22</v>
      </c>
      <c r="E10" s="46">
        <v>51</v>
      </c>
      <c r="F10" s="38">
        <v>103.21</v>
      </c>
      <c r="G10" s="39">
        <v>5</v>
      </c>
      <c r="H10" s="40">
        <v>107.49</v>
      </c>
      <c r="I10" s="39">
        <v>16</v>
      </c>
      <c r="J10" s="51">
        <f t="shared" si="1"/>
        <v>106.47095238095237</v>
      </c>
      <c r="K10" s="50">
        <v>106.47</v>
      </c>
      <c r="L10" s="52">
        <f t="shared" si="0"/>
        <v>5429.97</v>
      </c>
      <c r="M10" s="17"/>
    </row>
    <row r="11" spans="1:13" ht="93" customHeight="1" x14ac:dyDescent="0.25">
      <c r="A11" s="44">
        <v>9</v>
      </c>
      <c r="B11" s="45">
        <v>441363</v>
      </c>
      <c r="C11" s="24" t="s">
        <v>31</v>
      </c>
      <c r="D11" s="37" t="s">
        <v>22</v>
      </c>
      <c r="E11" s="46">
        <v>51</v>
      </c>
      <c r="F11" s="38">
        <v>110.87</v>
      </c>
      <c r="G11" s="39">
        <v>6</v>
      </c>
      <c r="H11" s="40">
        <v>107.49</v>
      </c>
      <c r="I11" s="39">
        <v>12</v>
      </c>
      <c r="J11" s="51">
        <f t="shared" si="1"/>
        <v>108.61666666666666</v>
      </c>
      <c r="K11" s="50">
        <v>108.62</v>
      </c>
      <c r="L11" s="52">
        <f t="shared" si="0"/>
        <v>5539.62</v>
      </c>
      <c r="M11" s="17"/>
    </row>
    <row r="12" spans="1:13" ht="81" customHeight="1" x14ac:dyDescent="0.25">
      <c r="A12" s="44">
        <v>10</v>
      </c>
      <c r="B12" s="45">
        <v>471267</v>
      </c>
      <c r="C12" s="24" t="s">
        <v>32</v>
      </c>
      <c r="D12" s="37" t="s">
        <v>22</v>
      </c>
      <c r="E12" s="46">
        <v>51</v>
      </c>
      <c r="F12" s="38">
        <v>75</v>
      </c>
      <c r="G12" s="39">
        <v>5</v>
      </c>
      <c r="H12" s="40">
        <v>76.97</v>
      </c>
      <c r="I12" s="39">
        <v>6</v>
      </c>
      <c r="J12" s="51">
        <f t="shared" si="1"/>
        <v>76.074545454545444</v>
      </c>
      <c r="K12" s="50">
        <v>76.069999999999993</v>
      </c>
      <c r="L12" s="52">
        <f t="shared" si="0"/>
        <v>3879.5699999999997</v>
      </c>
      <c r="M12" s="17"/>
    </row>
    <row r="13" spans="1:13" ht="118.5" customHeight="1" x14ac:dyDescent="0.25">
      <c r="A13" s="44">
        <v>11</v>
      </c>
      <c r="B13" s="45">
        <v>397285</v>
      </c>
      <c r="C13" s="24" t="s">
        <v>33</v>
      </c>
      <c r="D13" s="37" t="s">
        <v>22</v>
      </c>
      <c r="E13" s="46">
        <v>51</v>
      </c>
      <c r="F13" s="38">
        <v>97.5</v>
      </c>
      <c r="G13" s="39">
        <v>5</v>
      </c>
      <c r="H13" s="40">
        <v>98.77</v>
      </c>
      <c r="I13" s="39">
        <v>4</v>
      </c>
      <c r="J13" s="51">
        <f t="shared" si="1"/>
        <v>98.064444444444433</v>
      </c>
      <c r="K13" s="50">
        <v>98.06</v>
      </c>
      <c r="L13" s="52">
        <f t="shared" si="0"/>
        <v>5001.0600000000004</v>
      </c>
      <c r="M13" s="17"/>
    </row>
    <row r="14" spans="1:13" ht="81.75" customHeight="1" x14ac:dyDescent="0.25">
      <c r="A14" s="44">
        <v>12</v>
      </c>
      <c r="B14" s="45">
        <v>421715</v>
      </c>
      <c r="C14" s="24" t="s">
        <v>34</v>
      </c>
      <c r="D14" s="37" t="s">
        <v>22</v>
      </c>
      <c r="E14" s="46">
        <v>51</v>
      </c>
      <c r="F14" s="38">
        <v>173.18</v>
      </c>
      <c r="G14" s="39">
        <v>6</v>
      </c>
      <c r="H14" s="40">
        <v>173.98</v>
      </c>
      <c r="I14" s="39">
        <v>20</v>
      </c>
      <c r="J14" s="51">
        <f t="shared" si="1"/>
        <v>173.79538461538462</v>
      </c>
      <c r="K14" s="50">
        <v>173.8</v>
      </c>
      <c r="L14" s="52">
        <f t="shared" si="0"/>
        <v>8863.8000000000011</v>
      </c>
      <c r="M14" s="17"/>
    </row>
    <row r="15" spans="1:13" ht="90" customHeight="1" x14ac:dyDescent="0.25">
      <c r="A15" s="44">
        <v>13</v>
      </c>
      <c r="B15" s="45">
        <v>270166</v>
      </c>
      <c r="C15" s="24" t="s">
        <v>35</v>
      </c>
      <c r="D15" s="37" t="s">
        <v>22</v>
      </c>
      <c r="E15" s="46">
        <v>51</v>
      </c>
      <c r="F15" s="38">
        <v>59.49</v>
      </c>
      <c r="G15" s="39">
        <v>5</v>
      </c>
      <c r="H15" s="40">
        <v>53.95</v>
      </c>
      <c r="I15" s="39">
        <v>2</v>
      </c>
      <c r="J15" s="51">
        <f t="shared" si="1"/>
        <v>57.907142857142858</v>
      </c>
      <c r="K15" s="50">
        <v>57.91</v>
      </c>
      <c r="L15" s="52">
        <f t="shared" si="0"/>
        <v>2953.41</v>
      </c>
      <c r="M15" s="17"/>
    </row>
    <row r="16" spans="1:13" ht="91.5" customHeight="1" x14ac:dyDescent="0.25">
      <c r="A16" s="44">
        <v>14</v>
      </c>
      <c r="B16" s="45">
        <v>355387</v>
      </c>
      <c r="C16" s="24" t="s">
        <v>36</v>
      </c>
      <c r="D16" s="37" t="s">
        <v>22</v>
      </c>
      <c r="E16" s="46">
        <v>51</v>
      </c>
      <c r="F16" s="38">
        <v>24.33</v>
      </c>
      <c r="G16" s="39">
        <v>7</v>
      </c>
      <c r="H16" s="40">
        <v>28</v>
      </c>
      <c r="I16" s="39">
        <v>3</v>
      </c>
      <c r="J16" s="51">
        <f t="shared" si="1"/>
        <v>25.431000000000001</v>
      </c>
      <c r="K16" s="50">
        <v>25.43</v>
      </c>
      <c r="L16" s="52">
        <f t="shared" si="0"/>
        <v>1296.93</v>
      </c>
      <c r="M16" s="17"/>
    </row>
    <row r="17" spans="1:13" ht="79.5" customHeight="1" x14ac:dyDescent="0.25">
      <c r="A17" s="44">
        <v>15</v>
      </c>
      <c r="B17" s="45">
        <v>397337</v>
      </c>
      <c r="C17" s="24" t="s">
        <v>37</v>
      </c>
      <c r="D17" s="37" t="s">
        <v>22</v>
      </c>
      <c r="E17" s="46">
        <v>51</v>
      </c>
      <c r="F17" s="38">
        <v>10.46</v>
      </c>
      <c r="G17" s="39">
        <v>4</v>
      </c>
      <c r="H17" s="47"/>
      <c r="I17" s="39"/>
      <c r="J17" s="51">
        <f t="shared" si="1"/>
        <v>10.46</v>
      </c>
      <c r="K17" s="50">
        <v>10.46</v>
      </c>
      <c r="L17" s="52">
        <f t="shared" si="0"/>
        <v>533.46</v>
      </c>
      <c r="M17" s="17"/>
    </row>
    <row r="18" spans="1:13" ht="87" customHeight="1" x14ac:dyDescent="0.25">
      <c r="A18" s="44">
        <v>16</v>
      </c>
      <c r="B18" s="45">
        <v>464985</v>
      </c>
      <c r="C18" s="24" t="s">
        <v>38</v>
      </c>
      <c r="D18" s="37" t="s">
        <v>22</v>
      </c>
      <c r="E18" s="46">
        <v>51</v>
      </c>
      <c r="F18" s="38">
        <v>20.239999999999998</v>
      </c>
      <c r="G18" s="39">
        <v>5</v>
      </c>
      <c r="H18" s="40">
        <v>21.83</v>
      </c>
      <c r="I18" s="39">
        <v>11</v>
      </c>
      <c r="J18" s="51">
        <f t="shared" si="1"/>
        <v>21.333124999999999</v>
      </c>
      <c r="K18" s="50">
        <v>21.33</v>
      </c>
      <c r="L18" s="52">
        <f t="shared" si="0"/>
        <v>1087.83</v>
      </c>
      <c r="M18" s="17"/>
    </row>
    <row r="19" spans="1:13" ht="91.5" customHeight="1" x14ac:dyDescent="0.25">
      <c r="A19" s="44">
        <v>17</v>
      </c>
      <c r="B19" s="45">
        <v>292786</v>
      </c>
      <c r="C19" s="24" t="s">
        <v>39</v>
      </c>
      <c r="D19" s="37" t="s">
        <v>22</v>
      </c>
      <c r="E19" s="46">
        <v>51</v>
      </c>
      <c r="F19" s="38">
        <v>57.46</v>
      </c>
      <c r="G19" s="39">
        <v>8</v>
      </c>
      <c r="H19" s="40">
        <v>50.9</v>
      </c>
      <c r="I19" s="39">
        <v>3</v>
      </c>
      <c r="J19" s="51">
        <f t="shared" si="1"/>
        <v>55.670909090909092</v>
      </c>
      <c r="K19" s="50">
        <v>55.67</v>
      </c>
      <c r="L19" s="52">
        <f t="shared" si="0"/>
        <v>2839.17</v>
      </c>
      <c r="M19" s="17"/>
    </row>
    <row r="20" spans="1:13" ht="78" customHeight="1" x14ac:dyDescent="0.25">
      <c r="A20" s="44">
        <v>18</v>
      </c>
      <c r="B20" s="46">
        <v>230718</v>
      </c>
      <c r="C20" s="24" t="s">
        <v>40</v>
      </c>
      <c r="D20" s="37" t="s">
        <v>22</v>
      </c>
      <c r="E20" s="46">
        <v>51</v>
      </c>
      <c r="F20" s="38">
        <v>36.58</v>
      </c>
      <c r="G20" s="42">
        <v>5</v>
      </c>
      <c r="H20" s="43">
        <v>37.5</v>
      </c>
      <c r="I20" s="42">
        <v>10</v>
      </c>
      <c r="J20" s="51">
        <f t="shared" si="1"/>
        <v>37.193333333333335</v>
      </c>
      <c r="K20" s="50">
        <v>37.19</v>
      </c>
      <c r="L20" s="52">
        <f t="shared" si="0"/>
        <v>1896.6899999999998</v>
      </c>
      <c r="M20" s="17"/>
    </row>
    <row r="21" spans="1:13" ht="117.75" customHeight="1" x14ac:dyDescent="0.25">
      <c r="A21" s="44">
        <v>19</v>
      </c>
      <c r="B21" s="46">
        <v>616121</v>
      </c>
      <c r="C21" s="24" t="s">
        <v>41</v>
      </c>
      <c r="D21" s="37" t="s">
        <v>22</v>
      </c>
      <c r="E21" s="46">
        <v>51</v>
      </c>
      <c r="F21" s="38">
        <v>61.01</v>
      </c>
      <c r="G21" s="39">
        <v>3</v>
      </c>
      <c r="H21" s="40">
        <v>60.49</v>
      </c>
      <c r="I21" s="39">
        <v>4</v>
      </c>
      <c r="J21" s="51">
        <f t="shared" si="1"/>
        <v>60.712857142857146</v>
      </c>
      <c r="K21" s="50">
        <v>60.71</v>
      </c>
      <c r="L21" s="52">
        <f t="shared" si="0"/>
        <v>3096.21</v>
      </c>
      <c r="M21" s="17"/>
    </row>
    <row r="22" spans="1:13" ht="46.5" customHeight="1" x14ac:dyDescent="0.25">
      <c r="A22" s="44">
        <v>20</v>
      </c>
      <c r="B22" s="46">
        <v>334636</v>
      </c>
      <c r="C22" s="24" t="s">
        <v>42</v>
      </c>
      <c r="D22" s="37" t="s">
        <v>22</v>
      </c>
      <c r="E22" s="46">
        <v>51</v>
      </c>
      <c r="F22" s="38">
        <v>21.37</v>
      </c>
      <c r="G22" s="39">
        <v>3</v>
      </c>
      <c r="H22" s="47"/>
      <c r="I22" s="39"/>
      <c r="J22" s="51">
        <f t="shared" si="1"/>
        <v>21.37</v>
      </c>
      <c r="K22" s="50">
        <v>21.37</v>
      </c>
      <c r="L22" s="52">
        <f t="shared" si="0"/>
        <v>1089.8700000000001</v>
      </c>
      <c r="M22" s="17"/>
    </row>
    <row r="23" spans="1:13" ht="46.5" customHeight="1" x14ac:dyDescent="0.25">
      <c r="A23" s="44">
        <v>21</v>
      </c>
      <c r="B23" s="46">
        <v>302579</v>
      </c>
      <c r="C23" s="24" t="s">
        <v>43</v>
      </c>
      <c r="D23" s="37" t="s">
        <v>22</v>
      </c>
      <c r="E23" s="46">
        <v>51</v>
      </c>
      <c r="F23" s="38">
        <v>53.74</v>
      </c>
      <c r="G23" s="39">
        <v>6</v>
      </c>
      <c r="H23" s="47"/>
      <c r="I23" s="39"/>
      <c r="J23" s="51">
        <f t="shared" ref="J23:J31" si="2">(((F23*G23)+H23*I23)/(G23+I23))</f>
        <v>53.74</v>
      </c>
      <c r="K23" s="50">
        <v>53.74</v>
      </c>
      <c r="L23" s="52">
        <f t="shared" ref="L23:L31" si="3">K23*E23</f>
        <v>2740.7400000000002</v>
      </c>
      <c r="M23" s="17"/>
    </row>
    <row r="24" spans="1:13" ht="77.25" customHeight="1" x14ac:dyDescent="0.25">
      <c r="A24" s="44">
        <v>22</v>
      </c>
      <c r="B24" s="46">
        <v>450420</v>
      </c>
      <c r="C24" s="48" t="s">
        <v>60</v>
      </c>
      <c r="D24" s="37" t="s">
        <v>22</v>
      </c>
      <c r="E24" s="46">
        <v>102</v>
      </c>
      <c r="F24" s="38">
        <v>110.46</v>
      </c>
      <c r="G24" s="39">
        <v>3</v>
      </c>
      <c r="H24" s="40">
        <v>106.42</v>
      </c>
      <c r="I24" s="39">
        <v>4</v>
      </c>
      <c r="J24" s="51">
        <f t="shared" si="2"/>
        <v>108.15142857142857</v>
      </c>
      <c r="K24" s="50">
        <v>108.15</v>
      </c>
      <c r="L24" s="52">
        <f t="shared" si="3"/>
        <v>11031.300000000001</v>
      </c>
      <c r="M24" s="17"/>
    </row>
    <row r="25" spans="1:13" ht="46.5" customHeight="1" x14ac:dyDescent="0.25">
      <c r="A25" s="44">
        <v>23</v>
      </c>
      <c r="B25" s="46">
        <v>631599</v>
      </c>
      <c r="C25" s="48" t="s">
        <v>61</v>
      </c>
      <c r="D25" s="37" t="s">
        <v>22</v>
      </c>
      <c r="E25" s="46">
        <v>255</v>
      </c>
      <c r="F25" s="38">
        <v>53.24</v>
      </c>
      <c r="G25" s="39">
        <v>5</v>
      </c>
      <c r="H25" s="47"/>
      <c r="I25" s="39"/>
      <c r="J25" s="51">
        <f t="shared" si="2"/>
        <v>53.239999999999995</v>
      </c>
      <c r="K25" s="50">
        <v>53.24</v>
      </c>
      <c r="L25" s="52">
        <f t="shared" si="3"/>
        <v>13576.2</v>
      </c>
      <c r="M25" s="17"/>
    </row>
    <row r="26" spans="1:13" ht="46.5" customHeight="1" x14ac:dyDescent="0.25">
      <c r="A26" s="44">
        <v>24</v>
      </c>
      <c r="B26" s="46">
        <v>347460</v>
      </c>
      <c r="C26" s="48" t="s">
        <v>62</v>
      </c>
      <c r="D26" s="37" t="s">
        <v>22</v>
      </c>
      <c r="E26" s="46">
        <v>7</v>
      </c>
      <c r="F26" s="38">
        <v>2247.98</v>
      </c>
      <c r="G26" s="39">
        <v>4</v>
      </c>
      <c r="H26" s="40">
        <v>2137</v>
      </c>
      <c r="I26" s="39">
        <v>7</v>
      </c>
      <c r="J26" s="51">
        <f t="shared" si="2"/>
        <v>2177.3563636363633</v>
      </c>
      <c r="K26" s="50">
        <v>2177.36</v>
      </c>
      <c r="L26" s="52">
        <f t="shared" si="3"/>
        <v>15241.52</v>
      </c>
      <c r="M26" s="17"/>
    </row>
    <row r="27" spans="1:13" ht="46.5" customHeight="1" x14ac:dyDescent="0.25">
      <c r="A27" s="44">
        <v>25</v>
      </c>
      <c r="B27" s="46">
        <v>361977</v>
      </c>
      <c r="C27" s="48" t="s">
        <v>64</v>
      </c>
      <c r="D27" s="37" t="s">
        <v>22</v>
      </c>
      <c r="E27" s="46">
        <v>51</v>
      </c>
      <c r="F27" s="38">
        <v>699.63</v>
      </c>
      <c r="G27" s="39">
        <v>6</v>
      </c>
      <c r="H27" s="40">
        <v>696.84</v>
      </c>
      <c r="I27" s="39">
        <v>17</v>
      </c>
      <c r="J27" s="51">
        <f t="shared" si="2"/>
        <v>697.56782608695653</v>
      </c>
      <c r="K27" s="50">
        <v>697.57</v>
      </c>
      <c r="L27" s="52">
        <f t="shared" si="3"/>
        <v>35576.07</v>
      </c>
      <c r="M27" s="17"/>
    </row>
    <row r="28" spans="1:13" ht="133.5" customHeight="1" x14ac:dyDescent="0.25">
      <c r="A28" s="44">
        <v>26</v>
      </c>
      <c r="B28" s="46">
        <v>445415</v>
      </c>
      <c r="C28" s="48" t="s">
        <v>63</v>
      </c>
      <c r="D28" s="37" t="s">
        <v>22</v>
      </c>
      <c r="E28" s="46">
        <v>7</v>
      </c>
      <c r="F28" s="38">
        <v>1800.03</v>
      </c>
      <c r="G28" s="39">
        <v>5</v>
      </c>
      <c r="H28" s="40">
        <v>1759</v>
      </c>
      <c r="I28" s="39">
        <v>35</v>
      </c>
      <c r="J28" s="51">
        <f t="shared" si="2"/>
        <v>1764.1287499999999</v>
      </c>
      <c r="K28" s="50">
        <v>1764.13</v>
      </c>
      <c r="L28" s="52">
        <f t="shared" si="3"/>
        <v>12348.91</v>
      </c>
      <c r="M28" s="17"/>
    </row>
    <row r="29" spans="1:13" ht="105" customHeight="1" x14ac:dyDescent="0.25">
      <c r="A29" s="44">
        <v>27</v>
      </c>
      <c r="B29" s="46">
        <v>401656</v>
      </c>
      <c r="C29" s="48" t="s">
        <v>65</v>
      </c>
      <c r="D29" s="37" t="s">
        <v>22</v>
      </c>
      <c r="E29" s="46">
        <v>102</v>
      </c>
      <c r="F29" s="38">
        <v>799.01</v>
      </c>
      <c r="G29" s="39">
        <v>4</v>
      </c>
      <c r="H29" s="40">
        <v>732.1</v>
      </c>
      <c r="I29" s="39">
        <v>4</v>
      </c>
      <c r="J29" s="51">
        <f t="shared" si="2"/>
        <v>765.55500000000006</v>
      </c>
      <c r="K29" s="50">
        <v>765.56</v>
      </c>
      <c r="L29" s="52">
        <f t="shared" si="3"/>
        <v>78087.12</v>
      </c>
      <c r="M29" s="17"/>
    </row>
    <row r="30" spans="1:13" ht="136.5" customHeight="1" x14ac:dyDescent="0.25">
      <c r="A30" s="44">
        <v>28</v>
      </c>
      <c r="B30" s="46">
        <v>456992</v>
      </c>
      <c r="C30" s="48" t="s">
        <v>66</v>
      </c>
      <c r="D30" s="37" t="s">
        <v>22</v>
      </c>
      <c r="E30" s="46">
        <v>51</v>
      </c>
      <c r="F30" s="38">
        <v>1465.19</v>
      </c>
      <c r="G30" s="39">
        <v>3</v>
      </c>
      <c r="H30" s="40">
        <v>1306</v>
      </c>
      <c r="I30" s="39">
        <v>1</v>
      </c>
      <c r="J30" s="51">
        <f t="shared" si="2"/>
        <v>1425.3924999999999</v>
      </c>
      <c r="K30" s="50">
        <v>1425.39</v>
      </c>
      <c r="L30" s="52">
        <f t="shared" si="3"/>
        <v>72694.89</v>
      </c>
      <c r="M30" s="17"/>
    </row>
    <row r="31" spans="1:13" ht="102.75" customHeight="1" x14ac:dyDescent="0.25">
      <c r="A31" s="44">
        <v>29</v>
      </c>
      <c r="B31" s="46">
        <v>444252</v>
      </c>
      <c r="C31" s="48" t="s">
        <v>67</v>
      </c>
      <c r="D31" s="37" t="s">
        <v>22</v>
      </c>
      <c r="E31" s="46">
        <v>12</v>
      </c>
      <c r="F31" s="38">
        <v>3051.87</v>
      </c>
      <c r="G31" s="39">
        <v>4</v>
      </c>
      <c r="H31" s="40">
        <v>2998.3</v>
      </c>
      <c r="I31" s="39">
        <v>8</v>
      </c>
      <c r="J31" s="51">
        <f t="shared" si="2"/>
        <v>3016.1566666666672</v>
      </c>
      <c r="K31" s="50">
        <v>3016.16</v>
      </c>
      <c r="L31" s="52">
        <f t="shared" si="3"/>
        <v>36193.919999999998</v>
      </c>
      <c r="M31" s="17"/>
    </row>
    <row r="32" spans="1:13" ht="78" customHeight="1" x14ac:dyDescent="0.25">
      <c r="A32" s="44">
        <v>30</v>
      </c>
      <c r="B32" s="46">
        <v>440646</v>
      </c>
      <c r="C32" s="48" t="s">
        <v>68</v>
      </c>
      <c r="D32" s="37" t="s">
        <v>22</v>
      </c>
      <c r="E32" s="46">
        <v>12</v>
      </c>
      <c r="F32" s="38">
        <v>627.25</v>
      </c>
      <c r="G32" s="39">
        <v>4</v>
      </c>
      <c r="H32" s="40">
        <v>661.29</v>
      </c>
      <c r="I32" s="39">
        <v>4</v>
      </c>
      <c r="J32" s="51">
        <f t="shared" si="1"/>
        <v>644.27</v>
      </c>
      <c r="K32" s="50">
        <v>644.27</v>
      </c>
      <c r="L32" s="52">
        <f t="shared" si="0"/>
        <v>7731.24</v>
      </c>
      <c r="M32" s="17"/>
    </row>
    <row r="33" spans="1:14" x14ac:dyDescent="0.25">
      <c r="A33" s="69" t="s">
        <v>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23">
        <f>SUM(L3:L32)</f>
        <v>810353.1</v>
      </c>
      <c r="M33" s="13"/>
      <c r="N33" s="4"/>
    </row>
    <row r="34" spans="1:14" x14ac:dyDescent="0.25">
      <c r="M34" s="13"/>
    </row>
    <row r="35" spans="1:14" ht="30.75" customHeight="1" x14ac:dyDescent="0.25">
      <c r="A35" s="18" t="s">
        <v>13</v>
      </c>
      <c r="B35" s="70" t="s">
        <v>100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13"/>
    </row>
    <row r="36" spans="1:14" ht="43.5" customHeight="1" x14ac:dyDescent="0.25">
      <c r="A36" s="18" t="s">
        <v>14</v>
      </c>
      <c r="B36" s="71" t="s">
        <v>101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13"/>
    </row>
    <row r="37" spans="1:14" ht="15" customHeight="1" x14ac:dyDescent="0.25">
      <c r="A37" s="72" t="s">
        <v>15</v>
      </c>
      <c r="B37" s="71" t="s">
        <v>102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13"/>
    </row>
    <row r="38" spans="1:14" ht="60.75" customHeight="1" x14ac:dyDescent="0.25">
      <c r="A38" s="72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13"/>
    </row>
    <row r="39" spans="1:14" ht="37.5" customHeight="1" x14ac:dyDescent="0.25">
      <c r="A39" s="18" t="s">
        <v>19</v>
      </c>
      <c r="B39" s="75" t="s">
        <v>104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13"/>
    </row>
    <row r="40" spans="1:14" ht="35.25" customHeight="1" x14ac:dyDescent="0.25">
      <c r="A40" s="18" t="s">
        <v>103</v>
      </c>
      <c r="B40" s="75" t="s">
        <v>105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4" ht="15.75" customHeight="1" x14ac:dyDescent="0.25">
      <c r="A41" s="68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4" ht="15" customHeight="1" x14ac:dyDescent="0.25">
      <c r="A42" s="76" t="s">
        <v>69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1:14" x14ac:dyDescent="0.25">
      <c r="A43" s="6"/>
      <c r="B43" s="6"/>
      <c r="C43" s="6"/>
      <c r="D43" s="6"/>
      <c r="E43" s="7"/>
      <c r="F43" s="7"/>
      <c r="G43" s="7"/>
      <c r="H43" s="7"/>
      <c r="I43" s="7"/>
      <c r="J43" s="8"/>
      <c r="K43" s="6"/>
    </row>
    <row r="44" spans="1:14" x14ac:dyDescent="0.25">
      <c r="A44" s="78" t="s">
        <v>10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4" ht="15" customHeight="1" x14ac:dyDescent="0.25">
      <c r="A45" s="77" t="s">
        <v>12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N45" t="s">
        <v>16</v>
      </c>
    </row>
    <row r="46" spans="1:14" ht="15" customHeight="1" x14ac:dyDescent="0.25">
      <c r="A46" s="76" t="s">
        <v>11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</sheetData>
  <autoFilter ref="A1:L33" xr:uid="{00000000-0009-0000-0000-000000000000}">
    <filterColumn colId="5" showButton="0"/>
  </autoFilter>
  <mergeCells count="21">
    <mergeCell ref="B39:L39"/>
    <mergeCell ref="B40:L40"/>
    <mergeCell ref="A46:L46"/>
    <mergeCell ref="A45:L45"/>
    <mergeCell ref="A44:L44"/>
    <mergeCell ref="A42:L42"/>
    <mergeCell ref="A33:K33"/>
    <mergeCell ref="B35:L35"/>
    <mergeCell ref="B36:L36"/>
    <mergeCell ref="A37:A38"/>
    <mergeCell ref="L1:L2"/>
    <mergeCell ref="F1:G1"/>
    <mergeCell ref="A1:A2"/>
    <mergeCell ref="C1:C2"/>
    <mergeCell ref="E1:E2"/>
    <mergeCell ref="K1:K2"/>
    <mergeCell ref="J1:J2"/>
    <mergeCell ref="D1:D2"/>
    <mergeCell ref="B1:B2"/>
    <mergeCell ref="H1:I1"/>
    <mergeCell ref="B37:L38"/>
  </mergeCells>
  <pageMargins left="0.51181102362204722" right="0.51181102362204722" top="0.78740157480314965" bottom="0.78740157480314965" header="0.31496062992125984" footer="0.31496062992125984"/>
  <pageSetup paperSize="9" scale="75" fitToWidth="0" fitToHeight="0" orientation="landscape" r:id="rId1"/>
  <headerFooter>
    <oddHeader>&amp;F</oddHead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tabSelected="1" zoomScaleNormal="100" workbookViewId="0">
      <pane ySplit="2" topLeftCell="A3" activePane="bottomLeft" state="frozen"/>
      <selection activeCell="H7" sqref="H7"/>
      <selection pane="bottomLeft" activeCell="C32" sqref="C32"/>
    </sheetView>
  </sheetViews>
  <sheetFormatPr defaultRowHeight="15" x14ac:dyDescent="0.25"/>
  <cols>
    <col min="1" max="1" width="7" style="5" customWidth="1"/>
    <col min="2" max="2" width="9.5703125" style="5" customWidth="1"/>
    <col min="3" max="3" width="37.85546875" style="1" customWidth="1"/>
    <col min="4" max="4" width="7.42578125" style="1" customWidth="1"/>
    <col min="5" max="5" width="8.42578125" style="1" customWidth="1"/>
    <col min="6" max="7" width="16.85546875" style="3" customWidth="1"/>
    <col min="8" max="8" width="14.85546875" style="1" customWidth="1"/>
    <col min="9" max="9" width="13.28515625" style="1" customWidth="1"/>
    <col min="10" max="10" width="11.42578125" style="1" customWidth="1"/>
    <col min="12" max="12" width="15.85546875" bestFit="1" customWidth="1"/>
  </cols>
  <sheetData>
    <row r="1" spans="1:11" x14ac:dyDescent="0.25">
      <c r="A1" s="74" t="s">
        <v>0</v>
      </c>
      <c r="B1" s="74" t="s">
        <v>17</v>
      </c>
      <c r="C1" s="74" t="s">
        <v>1</v>
      </c>
      <c r="D1" s="74" t="s">
        <v>2</v>
      </c>
      <c r="E1" s="74" t="s">
        <v>3</v>
      </c>
      <c r="F1" s="28"/>
      <c r="G1" s="28"/>
      <c r="H1" s="28"/>
      <c r="I1" s="79" t="s">
        <v>44</v>
      </c>
      <c r="J1" s="80" t="s">
        <v>45</v>
      </c>
      <c r="K1" s="13"/>
    </row>
    <row r="2" spans="1:11" ht="35.1" customHeight="1" x14ac:dyDescent="0.25">
      <c r="A2" s="74"/>
      <c r="B2" s="74"/>
      <c r="C2" s="74"/>
      <c r="D2" s="74"/>
      <c r="E2" s="74"/>
      <c r="F2" s="28" t="s">
        <v>4</v>
      </c>
      <c r="G2" s="28" t="s">
        <v>4</v>
      </c>
      <c r="H2" s="28" t="s">
        <v>4</v>
      </c>
      <c r="I2" s="79"/>
      <c r="J2" s="80"/>
      <c r="K2" s="13"/>
    </row>
    <row r="3" spans="1:11" ht="105" customHeight="1" x14ac:dyDescent="0.25">
      <c r="A3" s="20">
        <v>1</v>
      </c>
      <c r="B3" s="26">
        <v>607093</v>
      </c>
      <c r="C3" s="24" t="s">
        <v>23</v>
      </c>
      <c r="D3" s="20" t="s">
        <v>22</v>
      </c>
      <c r="E3" s="25">
        <v>51</v>
      </c>
      <c r="F3" s="14"/>
      <c r="G3" s="14"/>
      <c r="H3" s="15"/>
      <c r="I3" s="21"/>
      <c r="J3" s="27">
        <f t="shared" ref="J3" si="0">COUNTIF(F3:H3,"&gt;0")</f>
        <v>0</v>
      </c>
      <c r="K3" s="17"/>
    </row>
    <row r="4" spans="1:11" ht="178.5" customHeight="1" x14ac:dyDescent="0.25">
      <c r="A4" s="20">
        <v>2</v>
      </c>
      <c r="B4" s="26">
        <v>441354</v>
      </c>
      <c r="C4" s="19" t="s">
        <v>24</v>
      </c>
      <c r="D4" s="20" t="s">
        <v>22</v>
      </c>
      <c r="E4" s="25">
        <v>51</v>
      </c>
      <c r="F4" s="14"/>
      <c r="G4" s="14"/>
      <c r="H4" s="15"/>
      <c r="I4" s="21"/>
      <c r="J4" s="15"/>
      <c r="K4" s="17"/>
    </row>
    <row r="5" spans="1:11" ht="107.25" customHeight="1" x14ac:dyDescent="0.25">
      <c r="A5" s="20">
        <v>3</v>
      </c>
      <c r="B5" s="26">
        <v>334655</v>
      </c>
      <c r="C5" s="19" t="s">
        <v>28</v>
      </c>
      <c r="D5" s="20" t="s">
        <v>22</v>
      </c>
      <c r="E5" s="25">
        <v>51</v>
      </c>
      <c r="F5" s="14"/>
      <c r="G5" s="14"/>
      <c r="H5" s="15"/>
      <c r="I5" s="21"/>
      <c r="J5" s="15"/>
      <c r="K5" s="17"/>
    </row>
    <row r="6" spans="1:11" ht="57" x14ac:dyDescent="0.25">
      <c r="A6" s="20">
        <v>4</v>
      </c>
      <c r="B6" s="26">
        <v>620301</v>
      </c>
      <c r="C6" s="19" t="s">
        <v>25</v>
      </c>
      <c r="D6" s="20" t="s">
        <v>22</v>
      </c>
      <c r="E6" s="25">
        <v>51</v>
      </c>
      <c r="F6" s="14"/>
      <c r="G6" s="14"/>
      <c r="H6" s="15"/>
      <c r="I6" s="21"/>
      <c r="J6" s="15"/>
      <c r="K6" s="17"/>
    </row>
    <row r="7" spans="1:11" ht="87.75" customHeight="1" x14ac:dyDescent="0.25">
      <c r="A7" s="20">
        <v>5</v>
      </c>
      <c r="B7" s="26">
        <v>607776</v>
      </c>
      <c r="C7" s="24" t="s">
        <v>26</v>
      </c>
      <c r="D7" s="20" t="s">
        <v>22</v>
      </c>
      <c r="E7" s="25">
        <v>51</v>
      </c>
      <c r="F7" s="14"/>
      <c r="G7" s="14"/>
      <c r="H7" s="15"/>
      <c r="I7" s="21"/>
      <c r="J7" s="15"/>
      <c r="K7" s="17"/>
    </row>
    <row r="8" spans="1:11" ht="104.25" customHeight="1" x14ac:dyDescent="0.25">
      <c r="A8" s="20">
        <v>6</v>
      </c>
      <c r="B8" s="26">
        <v>472879</v>
      </c>
      <c r="C8" s="24" t="s">
        <v>27</v>
      </c>
      <c r="D8" s="20" t="s">
        <v>22</v>
      </c>
      <c r="E8" s="25">
        <v>51</v>
      </c>
      <c r="F8" s="14"/>
      <c r="G8" s="14"/>
      <c r="H8" s="15"/>
      <c r="I8" s="21"/>
      <c r="J8" s="15"/>
      <c r="K8" s="17"/>
    </row>
    <row r="9" spans="1:11" ht="116.25" customHeight="1" x14ac:dyDescent="0.25">
      <c r="A9" s="20">
        <v>7</v>
      </c>
      <c r="B9" s="26">
        <v>323227</v>
      </c>
      <c r="C9" s="19" t="s">
        <v>29</v>
      </c>
      <c r="D9" s="20" t="s">
        <v>22</v>
      </c>
      <c r="E9" s="25">
        <v>51</v>
      </c>
      <c r="F9" s="14"/>
      <c r="G9" s="14"/>
      <c r="H9" s="15"/>
      <c r="I9" s="21"/>
      <c r="J9" s="15"/>
      <c r="K9" s="17"/>
    </row>
    <row r="10" spans="1:11" ht="60.75" customHeight="1" x14ac:dyDescent="0.25">
      <c r="A10" s="20">
        <v>8</v>
      </c>
      <c r="B10" s="26">
        <v>391985</v>
      </c>
      <c r="C10" s="24" t="s">
        <v>30</v>
      </c>
      <c r="D10" s="20" t="s">
        <v>22</v>
      </c>
      <c r="E10" s="25">
        <v>51</v>
      </c>
      <c r="F10" s="14"/>
      <c r="G10" s="14"/>
      <c r="H10" s="15"/>
      <c r="I10" s="21"/>
      <c r="J10" s="15"/>
      <c r="K10" s="17"/>
    </row>
    <row r="11" spans="1:11" ht="93" customHeight="1" x14ac:dyDescent="0.25">
      <c r="A11" s="20">
        <v>9</v>
      </c>
      <c r="B11" s="26">
        <v>441363</v>
      </c>
      <c r="C11" s="24" t="s">
        <v>31</v>
      </c>
      <c r="D11" s="20" t="s">
        <v>22</v>
      </c>
      <c r="E11" s="25">
        <v>51</v>
      </c>
      <c r="F11" s="14"/>
      <c r="G11" s="14"/>
      <c r="H11" s="15"/>
      <c r="I11" s="21"/>
      <c r="J11" s="15"/>
      <c r="K11" s="17"/>
    </row>
    <row r="12" spans="1:11" ht="81" customHeight="1" x14ac:dyDescent="0.25">
      <c r="A12" s="20">
        <v>10</v>
      </c>
      <c r="B12" s="26">
        <v>471267</v>
      </c>
      <c r="C12" s="24" t="s">
        <v>32</v>
      </c>
      <c r="D12" s="20" t="s">
        <v>22</v>
      </c>
      <c r="E12" s="25">
        <v>51</v>
      </c>
      <c r="F12" s="14"/>
      <c r="G12" s="14"/>
      <c r="H12" s="15"/>
      <c r="I12" s="21"/>
      <c r="J12" s="15"/>
      <c r="K12" s="17"/>
    </row>
    <row r="13" spans="1:11" ht="131.25" customHeight="1" x14ac:dyDescent="0.25">
      <c r="A13" s="20">
        <v>11</v>
      </c>
      <c r="B13" s="26">
        <v>397285</v>
      </c>
      <c r="C13" s="24" t="s">
        <v>33</v>
      </c>
      <c r="D13" s="20" t="s">
        <v>22</v>
      </c>
      <c r="E13" s="25">
        <v>51</v>
      </c>
      <c r="F13" s="14"/>
      <c r="G13" s="14"/>
      <c r="H13" s="15"/>
      <c r="I13" s="21"/>
      <c r="J13" s="15"/>
      <c r="K13" s="17"/>
    </row>
    <row r="14" spans="1:11" ht="81.75" customHeight="1" x14ac:dyDescent="0.25">
      <c r="A14" s="20">
        <v>12</v>
      </c>
      <c r="B14" s="26">
        <v>421715</v>
      </c>
      <c r="C14" s="24" t="s">
        <v>34</v>
      </c>
      <c r="D14" s="20" t="s">
        <v>22</v>
      </c>
      <c r="E14" s="25">
        <v>51</v>
      </c>
      <c r="F14" s="14"/>
      <c r="G14" s="14"/>
      <c r="H14" s="15"/>
      <c r="I14" s="21"/>
      <c r="J14" s="15"/>
      <c r="K14" s="17"/>
    </row>
    <row r="15" spans="1:11" ht="90" customHeight="1" x14ac:dyDescent="0.25">
      <c r="A15" s="20">
        <v>13</v>
      </c>
      <c r="B15" s="26">
        <v>270166</v>
      </c>
      <c r="C15" s="24" t="s">
        <v>35</v>
      </c>
      <c r="D15" s="20" t="s">
        <v>22</v>
      </c>
      <c r="E15" s="25">
        <v>51</v>
      </c>
      <c r="F15" s="14"/>
      <c r="G15" s="14"/>
      <c r="H15" s="15"/>
      <c r="I15" s="21"/>
      <c r="J15" s="15"/>
      <c r="K15" s="17"/>
    </row>
    <row r="16" spans="1:11" ht="91.5" customHeight="1" x14ac:dyDescent="0.25">
      <c r="A16" s="20">
        <v>14</v>
      </c>
      <c r="B16" s="26">
        <v>335387</v>
      </c>
      <c r="C16" s="24" t="s">
        <v>36</v>
      </c>
      <c r="D16" s="20" t="s">
        <v>22</v>
      </c>
      <c r="E16" s="25">
        <v>51</v>
      </c>
      <c r="F16" s="14"/>
      <c r="G16" s="14"/>
      <c r="H16" s="15"/>
      <c r="I16" s="21"/>
      <c r="J16" s="15"/>
      <c r="K16" s="17"/>
    </row>
    <row r="17" spans="1:11" ht="79.5" customHeight="1" x14ac:dyDescent="0.25">
      <c r="A17" s="20">
        <v>15</v>
      </c>
      <c r="B17" s="26">
        <v>397337</v>
      </c>
      <c r="C17" s="24" t="s">
        <v>37</v>
      </c>
      <c r="D17" s="20" t="s">
        <v>22</v>
      </c>
      <c r="E17" s="25">
        <v>51</v>
      </c>
      <c r="F17" s="14"/>
      <c r="G17" s="14"/>
      <c r="H17" s="15"/>
      <c r="I17" s="21"/>
      <c r="J17" s="15"/>
      <c r="K17" s="17"/>
    </row>
    <row r="18" spans="1:11" ht="87" customHeight="1" x14ac:dyDescent="0.25">
      <c r="A18" s="20">
        <v>16</v>
      </c>
      <c r="B18" s="26">
        <v>464985</v>
      </c>
      <c r="C18" s="24" t="s">
        <v>38</v>
      </c>
      <c r="D18" s="20" t="s">
        <v>22</v>
      </c>
      <c r="E18" s="25">
        <v>51</v>
      </c>
      <c r="F18" s="14"/>
      <c r="G18" s="14"/>
      <c r="H18" s="15"/>
      <c r="I18" s="21"/>
      <c r="J18" s="15"/>
      <c r="K18" s="17"/>
    </row>
    <row r="19" spans="1:11" ht="91.5" customHeight="1" x14ac:dyDescent="0.25">
      <c r="A19" s="20">
        <v>17</v>
      </c>
      <c r="B19" s="26">
        <v>292786</v>
      </c>
      <c r="C19" s="24" t="s">
        <v>39</v>
      </c>
      <c r="D19" s="20" t="s">
        <v>22</v>
      </c>
      <c r="E19" s="25">
        <v>51</v>
      </c>
      <c r="F19" s="14"/>
      <c r="G19" s="14"/>
      <c r="H19" s="15"/>
      <c r="I19" s="21"/>
      <c r="J19" s="15"/>
      <c r="K19" s="17"/>
    </row>
    <row r="20" spans="1:11" ht="78" customHeight="1" x14ac:dyDescent="0.25">
      <c r="A20" s="20">
        <v>18</v>
      </c>
      <c r="B20" s="25">
        <v>230718</v>
      </c>
      <c r="C20" s="24" t="s">
        <v>40</v>
      </c>
      <c r="D20" s="20" t="s">
        <v>22</v>
      </c>
      <c r="E20" s="25">
        <v>51</v>
      </c>
      <c r="F20" s="14"/>
      <c r="G20" s="14"/>
      <c r="H20" s="16"/>
      <c r="I20" s="22"/>
      <c r="J20" s="16"/>
      <c r="K20" s="17"/>
    </row>
    <row r="21" spans="1:11" ht="134.25" customHeight="1" x14ac:dyDescent="0.25">
      <c r="A21" s="20">
        <v>19</v>
      </c>
      <c r="B21" s="25">
        <v>616121</v>
      </c>
      <c r="C21" s="24" t="s">
        <v>41</v>
      </c>
      <c r="D21" s="20" t="s">
        <v>22</v>
      </c>
      <c r="E21" s="25">
        <v>51</v>
      </c>
      <c r="F21" s="14"/>
      <c r="G21" s="14"/>
      <c r="H21" s="15"/>
      <c r="I21" s="21"/>
      <c r="J21" s="15"/>
      <c r="K21" s="17"/>
    </row>
    <row r="22" spans="1:11" ht="46.5" customHeight="1" x14ac:dyDescent="0.25">
      <c r="A22" s="20">
        <v>20</v>
      </c>
      <c r="B22" s="25">
        <v>334636</v>
      </c>
      <c r="C22" s="24" t="s">
        <v>42</v>
      </c>
      <c r="D22" s="20" t="s">
        <v>22</v>
      </c>
      <c r="E22" s="25">
        <v>51</v>
      </c>
      <c r="F22" s="14"/>
      <c r="G22" s="14"/>
      <c r="H22" s="15"/>
      <c r="I22" s="21"/>
      <c r="J22" s="15"/>
      <c r="K22" s="17"/>
    </row>
    <row r="23" spans="1:11" ht="90" customHeight="1" x14ac:dyDescent="0.25">
      <c r="A23" s="20">
        <v>21</v>
      </c>
      <c r="B23" s="25">
        <v>302579</v>
      </c>
      <c r="C23" s="24" t="s">
        <v>43</v>
      </c>
      <c r="D23" s="20" t="s">
        <v>22</v>
      </c>
      <c r="E23" s="25">
        <v>51</v>
      </c>
      <c r="F23" s="14"/>
      <c r="G23" s="14"/>
      <c r="H23" s="15"/>
      <c r="I23" s="21"/>
      <c r="J23" s="15"/>
      <c r="K23" s="17"/>
    </row>
    <row r="24" spans="1:11" ht="75.75" customHeight="1" x14ac:dyDescent="0.25">
      <c r="A24" s="44">
        <v>22</v>
      </c>
      <c r="B24" s="25">
        <v>450420</v>
      </c>
      <c r="C24" s="48" t="s">
        <v>60</v>
      </c>
      <c r="D24" s="37" t="s">
        <v>22</v>
      </c>
      <c r="E24" s="46">
        <v>102</v>
      </c>
      <c r="F24" s="14"/>
      <c r="G24" s="14"/>
      <c r="H24" s="15"/>
      <c r="I24" s="21"/>
      <c r="J24" s="15"/>
      <c r="K24" s="17"/>
    </row>
    <row r="25" spans="1:11" ht="103.5" customHeight="1" x14ac:dyDescent="0.25">
      <c r="A25" s="44">
        <v>23</v>
      </c>
      <c r="B25" s="25">
        <v>631599</v>
      </c>
      <c r="C25" s="48" t="s">
        <v>61</v>
      </c>
      <c r="D25" s="37" t="s">
        <v>22</v>
      </c>
      <c r="E25" s="46">
        <v>255</v>
      </c>
      <c r="F25" s="14"/>
      <c r="G25" s="14"/>
      <c r="H25" s="15"/>
      <c r="I25" s="21"/>
      <c r="J25" s="15"/>
      <c r="K25" s="17"/>
    </row>
    <row r="26" spans="1:11" ht="89.25" customHeight="1" x14ac:dyDescent="0.25">
      <c r="A26" s="44">
        <v>24</v>
      </c>
      <c r="B26" s="25">
        <v>347460</v>
      </c>
      <c r="C26" s="48" t="s">
        <v>62</v>
      </c>
      <c r="D26" s="37" t="s">
        <v>22</v>
      </c>
      <c r="E26" s="46">
        <v>7</v>
      </c>
      <c r="F26" s="14"/>
      <c r="G26" s="14"/>
      <c r="H26" s="15"/>
      <c r="I26" s="21"/>
      <c r="J26" s="15"/>
      <c r="K26" s="17"/>
    </row>
    <row r="27" spans="1:11" ht="104.25" customHeight="1" x14ac:dyDescent="0.25">
      <c r="A27" s="44">
        <v>25</v>
      </c>
      <c r="B27" s="25">
        <v>361977</v>
      </c>
      <c r="C27" s="48" t="s">
        <v>64</v>
      </c>
      <c r="D27" s="37" t="s">
        <v>22</v>
      </c>
      <c r="E27" s="46">
        <v>51</v>
      </c>
      <c r="F27" s="14"/>
      <c r="G27" s="14"/>
      <c r="H27" s="15"/>
      <c r="I27" s="21"/>
      <c r="J27" s="15"/>
      <c r="K27" s="17"/>
    </row>
    <row r="28" spans="1:11" ht="133.5" customHeight="1" x14ac:dyDescent="0.25">
      <c r="A28" s="44">
        <v>26</v>
      </c>
      <c r="B28" s="25">
        <v>445415</v>
      </c>
      <c r="C28" s="48" t="s">
        <v>63</v>
      </c>
      <c r="D28" s="37" t="s">
        <v>22</v>
      </c>
      <c r="E28" s="46">
        <v>7</v>
      </c>
      <c r="F28" s="14"/>
      <c r="G28" s="14"/>
      <c r="H28" s="15"/>
      <c r="I28" s="21"/>
      <c r="J28" s="15"/>
      <c r="K28" s="17"/>
    </row>
    <row r="29" spans="1:11" ht="101.25" customHeight="1" x14ac:dyDescent="0.25">
      <c r="A29" s="44">
        <v>27</v>
      </c>
      <c r="B29" s="25">
        <v>401656</v>
      </c>
      <c r="C29" s="48" t="s">
        <v>65</v>
      </c>
      <c r="D29" s="37" t="s">
        <v>22</v>
      </c>
      <c r="E29" s="46">
        <v>102</v>
      </c>
      <c r="F29" s="14"/>
      <c r="G29" s="14"/>
      <c r="H29" s="15"/>
      <c r="I29" s="21"/>
      <c r="J29" s="15"/>
      <c r="K29" s="17"/>
    </row>
    <row r="30" spans="1:11" ht="46.5" customHeight="1" x14ac:dyDescent="0.25">
      <c r="A30" s="44">
        <v>28</v>
      </c>
      <c r="B30" s="25">
        <v>456992</v>
      </c>
      <c r="C30" s="48" t="s">
        <v>66</v>
      </c>
      <c r="D30" s="37" t="s">
        <v>22</v>
      </c>
      <c r="E30" s="46">
        <v>51</v>
      </c>
      <c r="F30" s="14"/>
      <c r="G30" s="14"/>
      <c r="H30" s="15"/>
      <c r="I30" s="21"/>
      <c r="J30" s="15"/>
      <c r="K30" s="17"/>
    </row>
    <row r="31" spans="1:11" ht="104.25" customHeight="1" x14ac:dyDescent="0.25">
      <c r="A31" s="44">
        <v>29</v>
      </c>
      <c r="B31" s="25">
        <v>444252</v>
      </c>
      <c r="C31" s="48" t="s">
        <v>67</v>
      </c>
      <c r="D31" s="37" t="s">
        <v>22</v>
      </c>
      <c r="E31" s="46">
        <v>12</v>
      </c>
      <c r="F31" s="14"/>
      <c r="G31" s="14"/>
      <c r="H31" s="15"/>
      <c r="I31" s="21"/>
      <c r="J31" s="15"/>
      <c r="K31" s="17"/>
    </row>
    <row r="32" spans="1:11" ht="74.25" customHeight="1" x14ac:dyDescent="0.25">
      <c r="A32" s="44">
        <v>30</v>
      </c>
      <c r="B32" s="25">
        <v>440646</v>
      </c>
      <c r="C32" s="48" t="s">
        <v>68</v>
      </c>
      <c r="D32" s="37" t="s">
        <v>22</v>
      </c>
      <c r="E32" s="46">
        <v>12</v>
      </c>
      <c r="F32" s="14"/>
      <c r="G32" s="14"/>
      <c r="H32" s="15"/>
      <c r="I32" s="21"/>
      <c r="J32" s="15"/>
      <c r="K32" s="17"/>
    </row>
    <row r="33" spans="1:12" x14ac:dyDescent="0.25">
      <c r="A33" s="69" t="s">
        <v>6</v>
      </c>
      <c r="B33" s="69"/>
      <c r="C33" s="69"/>
      <c r="D33" s="69"/>
      <c r="E33" s="81"/>
      <c r="F33" s="69"/>
      <c r="G33" s="69"/>
      <c r="H33" s="69"/>
      <c r="I33" s="69"/>
      <c r="J33" s="69"/>
      <c r="K33" s="13"/>
      <c r="L33" s="4"/>
    </row>
    <row r="34" spans="1:12" x14ac:dyDescent="0.25">
      <c r="K34" s="13"/>
    </row>
    <row r="36" spans="1:12" ht="15" customHeight="1" x14ac:dyDescent="0.25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2" x14ac:dyDescent="0.25">
      <c r="A37" s="6"/>
      <c r="B37" s="6"/>
      <c r="C37" s="6"/>
      <c r="D37" s="6"/>
      <c r="E37" s="7"/>
      <c r="F37" s="7"/>
      <c r="G37" s="7"/>
      <c r="H37" s="7"/>
      <c r="I37" s="7"/>
      <c r="J37" s="7"/>
    </row>
    <row r="38" spans="1:12" x14ac:dyDescent="0.25">
      <c r="A38" s="6"/>
      <c r="B38" s="6"/>
      <c r="C38" s="6"/>
      <c r="D38" s="6"/>
      <c r="E38" s="7"/>
      <c r="F38" s="9"/>
      <c r="G38" s="9"/>
      <c r="H38" s="10"/>
      <c r="I38" s="10"/>
      <c r="J38" s="10"/>
    </row>
    <row r="39" spans="1:12" x14ac:dyDescent="0.25">
      <c r="A39" s="78" t="s">
        <v>10</v>
      </c>
      <c r="B39" s="78"/>
      <c r="C39" s="78"/>
      <c r="D39" s="78"/>
      <c r="E39" s="78"/>
      <c r="F39" s="78"/>
      <c r="G39" s="78"/>
      <c r="H39" s="78"/>
      <c r="I39" s="78"/>
      <c r="J39" s="78"/>
    </row>
    <row r="40" spans="1:12" ht="15" customHeight="1" x14ac:dyDescent="0.25">
      <c r="A40" s="77" t="s">
        <v>12</v>
      </c>
      <c r="B40" s="77"/>
      <c r="C40" s="77"/>
      <c r="D40" s="77"/>
      <c r="E40" s="77"/>
      <c r="F40" s="77"/>
      <c r="G40" s="77"/>
      <c r="H40" s="77"/>
      <c r="I40" s="77"/>
      <c r="J40" s="77"/>
      <c r="L40" t="s">
        <v>16</v>
      </c>
    </row>
    <row r="41" spans="1:12" ht="15" customHeight="1" x14ac:dyDescent="0.25">
      <c r="A41" s="76" t="s">
        <v>11</v>
      </c>
      <c r="B41" s="76"/>
      <c r="C41" s="76"/>
      <c r="D41" s="76"/>
      <c r="E41" s="76"/>
      <c r="F41" s="76"/>
      <c r="G41" s="76"/>
      <c r="H41" s="76"/>
      <c r="I41" s="76"/>
      <c r="J41" s="76"/>
    </row>
  </sheetData>
  <autoFilter ref="A1:J33" xr:uid="{00000000-0009-0000-0000-000001000000}">
    <filterColumn colId="5" showButton="0"/>
  </autoFilter>
  <mergeCells count="12">
    <mergeCell ref="A41:J41"/>
    <mergeCell ref="I1:I2"/>
    <mergeCell ref="J1:J2"/>
    <mergeCell ref="A36:J36"/>
    <mergeCell ref="A39:J39"/>
    <mergeCell ref="A40:J40"/>
    <mergeCell ref="A33:J33"/>
    <mergeCell ref="A1:A2"/>
    <mergeCell ref="B1:B2"/>
    <mergeCell ref="C1:C2"/>
    <mergeCell ref="D1:D2"/>
    <mergeCell ref="E1:E2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Header>&amp;F</oddHead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zoomScaleNormal="100" workbookViewId="0">
      <pane ySplit="2" topLeftCell="A32" activePane="bottomLeft" state="frozen"/>
      <selection activeCell="H7" sqref="H7"/>
      <selection pane="bottomLeft" activeCell="M32" sqref="M32"/>
    </sheetView>
  </sheetViews>
  <sheetFormatPr defaultRowHeight="15" x14ac:dyDescent="0.25"/>
  <cols>
    <col min="1" max="1" width="6.140625" style="5" customWidth="1"/>
    <col min="2" max="2" width="8.7109375" style="5" customWidth="1"/>
    <col min="3" max="3" width="34.28515625" style="1" customWidth="1"/>
    <col min="4" max="4" width="6.42578125" style="1" customWidth="1"/>
    <col min="5" max="5" width="7.28515625" style="1" customWidth="1"/>
    <col min="6" max="6" width="10.7109375" style="3" customWidth="1"/>
    <col min="7" max="7" width="14.7109375" style="3" customWidth="1"/>
    <col min="8" max="8" width="12.5703125" style="1" customWidth="1"/>
    <col min="10" max="10" width="15.85546875" bestFit="1" customWidth="1"/>
  </cols>
  <sheetData>
    <row r="1" spans="1:14" x14ac:dyDescent="0.25">
      <c r="A1" s="74" t="s">
        <v>0</v>
      </c>
      <c r="B1" s="74" t="s">
        <v>17</v>
      </c>
      <c r="C1" s="74" t="s">
        <v>1</v>
      </c>
      <c r="D1" s="74" t="s">
        <v>2</v>
      </c>
      <c r="E1" s="74" t="s">
        <v>3</v>
      </c>
      <c r="F1" s="82" t="s">
        <v>4</v>
      </c>
      <c r="G1" s="82" t="s">
        <v>5</v>
      </c>
      <c r="H1" s="84" t="s">
        <v>53</v>
      </c>
      <c r="I1" s="13"/>
    </row>
    <row r="2" spans="1:14" ht="21" customHeight="1" x14ac:dyDescent="0.25">
      <c r="A2" s="74"/>
      <c r="B2" s="74"/>
      <c r="C2" s="74"/>
      <c r="D2" s="74"/>
      <c r="E2" s="74"/>
      <c r="F2" s="83"/>
      <c r="G2" s="83"/>
      <c r="H2" s="85"/>
      <c r="I2" s="13"/>
      <c r="J2" s="49"/>
      <c r="K2" s="57"/>
      <c r="L2" s="49"/>
      <c r="M2" s="49"/>
      <c r="N2" s="49"/>
    </row>
    <row r="3" spans="1:14" ht="91.5" customHeight="1" x14ac:dyDescent="0.25">
      <c r="A3" s="61">
        <v>1</v>
      </c>
      <c r="B3" s="45">
        <v>607093</v>
      </c>
      <c r="C3" s="62" t="s">
        <v>70</v>
      </c>
      <c r="D3" s="61" t="s">
        <v>22</v>
      </c>
      <c r="E3" s="63">
        <v>51</v>
      </c>
      <c r="F3" s="53">
        <f>'Média Geral'!K3</f>
        <v>528.6</v>
      </c>
      <c r="G3" s="14">
        <f>F3*E3</f>
        <v>26958.600000000002</v>
      </c>
      <c r="H3" s="64" t="s">
        <v>48</v>
      </c>
      <c r="I3" s="17"/>
      <c r="J3" s="58"/>
      <c r="K3" s="59"/>
      <c r="L3" s="60"/>
      <c r="M3" s="60"/>
      <c r="N3" s="60"/>
    </row>
    <row r="4" spans="1:14" ht="105" customHeight="1" x14ac:dyDescent="0.25">
      <c r="A4" s="61">
        <v>2</v>
      </c>
      <c r="B4" s="45">
        <v>441354</v>
      </c>
      <c r="C4" s="65" t="s">
        <v>71</v>
      </c>
      <c r="D4" s="61" t="s">
        <v>22</v>
      </c>
      <c r="E4" s="63">
        <v>38</v>
      </c>
      <c r="F4" s="53">
        <v>1976.43</v>
      </c>
      <c r="G4" s="14">
        <f>F4*E4</f>
        <v>75104.34</v>
      </c>
      <c r="H4" s="64" t="s">
        <v>46</v>
      </c>
      <c r="I4" s="17"/>
      <c r="J4" s="29" t="s">
        <v>49</v>
      </c>
      <c r="K4" s="30">
        <v>0.25</v>
      </c>
      <c r="L4" s="29" t="s">
        <v>50</v>
      </c>
      <c r="M4" s="29" t="s">
        <v>51</v>
      </c>
      <c r="N4" s="29" t="s">
        <v>52</v>
      </c>
    </row>
    <row r="5" spans="1:14" ht="141.75" customHeight="1" x14ac:dyDescent="0.25">
      <c r="A5" s="61">
        <v>3</v>
      </c>
      <c r="B5" s="45">
        <v>441354</v>
      </c>
      <c r="C5" s="65" t="s">
        <v>71</v>
      </c>
      <c r="D5" s="61" t="s">
        <v>22</v>
      </c>
      <c r="E5" s="63">
        <v>13</v>
      </c>
      <c r="F5" s="53">
        <f>'Média Geral'!K4</f>
        <v>1976.43</v>
      </c>
      <c r="G5" s="14">
        <f t="shared" ref="G5:G35" si="0">F5*E5</f>
        <v>25693.59</v>
      </c>
      <c r="H5" s="64" t="s">
        <v>47</v>
      </c>
      <c r="I5" s="17"/>
      <c r="J5" s="31">
        <v>51</v>
      </c>
      <c r="K5" s="32">
        <f>J5/4</f>
        <v>12.75</v>
      </c>
      <c r="L5" s="33">
        <f>J5-K5</f>
        <v>38.25</v>
      </c>
      <c r="M5" s="33">
        <f>J5-L5</f>
        <v>12.75</v>
      </c>
      <c r="N5" s="33">
        <f>K5+L5</f>
        <v>51</v>
      </c>
    </row>
    <row r="6" spans="1:14" ht="90" customHeight="1" x14ac:dyDescent="0.25">
      <c r="A6" s="61">
        <v>4</v>
      </c>
      <c r="B6" s="45">
        <v>334655</v>
      </c>
      <c r="C6" s="65" t="s">
        <v>72</v>
      </c>
      <c r="D6" s="61" t="s">
        <v>22</v>
      </c>
      <c r="E6" s="63">
        <v>38</v>
      </c>
      <c r="F6" s="53">
        <v>2809.71</v>
      </c>
      <c r="G6" s="14">
        <f>F6*E6</f>
        <v>106768.98</v>
      </c>
      <c r="H6" s="64" t="s">
        <v>46</v>
      </c>
      <c r="I6" s="17"/>
      <c r="J6" s="29" t="s">
        <v>49</v>
      </c>
      <c r="K6" s="30">
        <v>0.25</v>
      </c>
      <c r="L6" s="29" t="s">
        <v>50</v>
      </c>
      <c r="M6" s="29" t="s">
        <v>51</v>
      </c>
      <c r="N6" s="29" t="s">
        <v>52</v>
      </c>
    </row>
    <row r="7" spans="1:14" ht="94.5" customHeight="1" x14ac:dyDescent="0.25">
      <c r="A7" s="61">
        <v>5</v>
      </c>
      <c r="B7" s="45">
        <v>334655</v>
      </c>
      <c r="C7" s="65" t="s">
        <v>72</v>
      </c>
      <c r="D7" s="61" t="s">
        <v>22</v>
      </c>
      <c r="E7" s="63">
        <v>13</v>
      </c>
      <c r="F7" s="53">
        <f>'Média Geral'!K5</f>
        <v>2809.71</v>
      </c>
      <c r="G7" s="14">
        <f t="shared" si="0"/>
        <v>36526.230000000003</v>
      </c>
      <c r="H7" s="64" t="s">
        <v>47</v>
      </c>
      <c r="I7" s="17"/>
      <c r="J7" s="31">
        <v>51</v>
      </c>
      <c r="K7" s="32">
        <f>J7/4</f>
        <v>12.75</v>
      </c>
      <c r="L7" s="33">
        <f>J7-K7</f>
        <v>38.25</v>
      </c>
      <c r="M7" s="33">
        <f>J7-L7</f>
        <v>12.75</v>
      </c>
      <c r="N7" s="33">
        <f>K7+L7</f>
        <v>51</v>
      </c>
    </row>
    <row r="8" spans="1:14" ht="55.5" customHeight="1" x14ac:dyDescent="0.25">
      <c r="A8" s="61">
        <v>6</v>
      </c>
      <c r="B8" s="45">
        <v>620301</v>
      </c>
      <c r="C8" s="65" t="s">
        <v>73</v>
      </c>
      <c r="D8" s="61" t="s">
        <v>22</v>
      </c>
      <c r="E8" s="63">
        <v>51</v>
      </c>
      <c r="F8" s="53">
        <f>'Média Geral'!K6</f>
        <v>725.94</v>
      </c>
      <c r="G8" s="14">
        <f t="shared" si="0"/>
        <v>37022.94</v>
      </c>
      <c r="H8" s="64" t="s">
        <v>48</v>
      </c>
      <c r="I8" s="17"/>
      <c r="J8" s="56"/>
    </row>
    <row r="9" spans="1:14" ht="78" customHeight="1" x14ac:dyDescent="0.25">
      <c r="A9" s="61">
        <v>7</v>
      </c>
      <c r="B9" s="45">
        <v>607776</v>
      </c>
      <c r="C9" s="62" t="s">
        <v>74</v>
      </c>
      <c r="D9" s="61" t="s">
        <v>22</v>
      </c>
      <c r="E9" s="63">
        <v>51</v>
      </c>
      <c r="F9" s="53">
        <f>'Média Geral'!K7</f>
        <v>166.95</v>
      </c>
      <c r="G9" s="14">
        <f t="shared" si="0"/>
        <v>8514.4499999999989</v>
      </c>
      <c r="H9" s="64" t="s">
        <v>48</v>
      </c>
      <c r="I9" s="17"/>
      <c r="J9" s="56"/>
    </row>
    <row r="10" spans="1:14" ht="78" customHeight="1" x14ac:dyDescent="0.25">
      <c r="A10" s="61">
        <v>8</v>
      </c>
      <c r="B10" s="45">
        <v>472879</v>
      </c>
      <c r="C10" s="62" t="s">
        <v>75</v>
      </c>
      <c r="D10" s="61" t="s">
        <v>22</v>
      </c>
      <c r="E10" s="63">
        <v>38</v>
      </c>
      <c r="F10" s="53">
        <v>2842.43</v>
      </c>
      <c r="G10" s="14">
        <f t="shared" ref="G10" si="1">F10*E10</f>
        <v>108012.34</v>
      </c>
      <c r="H10" s="64" t="s">
        <v>46</v>
      </c>
      <c r="I10" s="17"/>
      <c r="J10" s="56"/>
    </row>
    <row r="11" spans="1:14" ht="94.5" customHeight="1" x14ac:dyDescent="0.25">
      <c r="A11" s="61">
        <v>9</v>
      </c>
      <c r="B11" s="45">
        <v>472879</v>
      </c>
      <c r="C11" s="62" t="s">
        <v>75</v>
      </c>
      <c r="D11" s="61" t="s">
        <v>22</v>
      </c>
      <c r="E11" s="63">
        <v>13</v>
      </c>
      <c r="F11" s="53">
        <f>'Média Geral'!K8</f>
        <v>2842.43</v>
      </c>
      <c r="G11" s="14">
        <f t="shared" si="0"/>
        <v>36951.589999999997</v>
      </c>
      <c r="H11" s="64" t="s">
        <v>47</v>
      </c>
      <c r="I11" s="17"/>
    </row>
    <row r="12" spans="1:14" ht="105.75" customHeight="1" x14ac:dyDescent="0.25">
      <c r="A12" s="61">
        <v>10</v>
      </c>
      <c r="B12" s="45">
        <v>323227</v>
      </c>
      <c r="C12" s="65" t="s">
        <v>76</v>
      </c>
      <c r="D12" s="61" t="s">
        <v>22</v>
      </c>
      <c r="E12" s="63">
        <v>51</v>
      </c>
      <c r="F12" s="53">
        <f>'Média Geral'!K9</f>
        <v>393.54</v>
      </c>
      <c r="G12" s="14">
        <f t="shared" si="0"/>
        <v>20070.54</v>
      </c>
      <c r="H12" s="64" t="s">
        <v>48</v>
      </c>
      <c r="I12" s="17"/>
    </row>
    <row r="13" spans="1:14" ht="60.75" customHeight="1" x14ac:dyDescent="0.25">
      <c r="A13" s="61">
        <v>11</v>
      </c>
      <c r="B13" s="45">
        <v>391985</v>
      </c>
      <c r="C13" s="62" t="s">
        <v>77</v>
      </c>
      <c r="D13" s="61" t="s">
        <v>22</v>
      </c>
      <c r="E13" s="63">
        <v>51</v>
      </c>
      <c r="F13" s="53">
        <f>'Média Geral'!K10</f>
        <v>106.47</v>
      </c>
      <c r="G13" s="14">
        <f t="shared" si="0"/>
        <v>5429.97</v>
      </c>
      <c r="H13" s="64" t="s">
        <v>48</v>
      </c>
      <c r="I13" s="17"/>
    </row>
    <row r="14" spans="1:14" ht="79.5" customHeight="1" x14ac:dyDescent="0.25">
      <c r="A14" s="61">
        <v>12</v>
      </c>
      <c r="B14" s="45">
        <v>441363</v>
      </c>
      <c r="C14" s="62" t="s">
        <v>78</v>
      </c>
      <c r="D14" s="61" t="s">
        <v>22</v>
      </c>
      <c r="E14" s="63">
        <v>51</v>
      </c>
      <c r="F14" s="53">
        <f>'Média Geral'!K11</f>
        <v>108.62</v>
      </c>
      <c r="G14" s="14">
        <f t="shared" si="0"/>
        <v>5539.62</v>
      </c>
      <c r="H14" s="64" t="s">
        <v>48</v>
      </c>
      <c r="I14" s="17"/>
    </row>
    <row r="15" spans="1:14" ht="68.25" customHeight="1" x14ac:dyDescent="0.25">
      <c r="A15" s="61">
        <v>13</v>
      </c>
      <c r="B15" s="45">
        <v>471267</v>
      </c>
      <c r="C15" s="62" t="s">
        <v>79</v>
      </c>
      <c r="D15" s="61" t="s">
        <v>22</v>
      </c>
      <c r="E15" s="63">
        <v>51</v>
      </c>
      <c r="F15" s="53">
        <f>'Média Geral'!K12</f>
        <v>76.069999999999993</v>
      </c>
      <c r="G15" s="14">
        <f t="shared" si="0"/>
        <v>3879.5699999999997</v>
      </c>
      <c r="H15" s="64" t="s">
        <v>48</v>
      </c>
      <c r="I15" s="17"/>
    </row>
    <row r="16" spans="1:14" ht="110.25" customHeight="1" x14ac:dyDescent="0.25">
      <c r="A16" s="61">
        <v>14</v>
      </c>
      <c r="B16" s="45">
        <v>397285</v>
      </c>
      <c r="C16" s="62" t="s">
        <v>80</v>
      </c>
      <c r="D16" s="61" t="s">
        <v>22</v>
      </c>
      <c r="E16" s="63">
        <v>51</v>
      </c>
      <c r="F16" s="53">
        <f>'Média Geral'!K13</f>
        <v>98.06</v>
      </c>
      <c r="G16" s="14">
        <f t="shared" si="0"/>
        <v>5001.0600000000004</v>
      </c>
      <c r="H16" s="64" t="s">
        <v>48</v>
      </c>
      <c r="I16" s="17"/>
    </row>
    <row r="17" spans="1:9" ht="72.75" customHeight="1" x14ac:dyDescent="0.25">
      <c r="A17" s="61">
        <v>15</v>
      </c>
      <c r="B17" s="45">
        <v>421715</v>
      </c>
      <c r="C17" s="62" t="s">
        <v>81</v>
      </c>
      <c r="D17" s="61" t="s">
        <v>22</v>
      </c>
      <c r="E17" s="63">
        <v>51</v>
      </c>
      <c r="F17" s="53">
        <f>'Média Geral'!K14</f>
        <v>173.8</v>
      </c>
      <c r="G17" s="14">
        <f t="shared" si="0"/>
        <v>8863.8000000000011</v>
      </c>
      <c r="H17" s="64" t="s">
        <v>48</v>
      </c>
      <c r="I17" s="17"/>
    </row>
    <row r="18" spans="1:9" ht="78" customHeight="1" x14ac:dyDescent="0.25">
      <c r="A18" s="61">
        <v>16</v>
      </c>
      <c r="B18" s="45">
        <v>270166</v>
      </c>
      <c r="C18" s="62" t="s">
        <v>82</v>
      </c>
      <c r="D18" s="61" t="s">
        <v>22</v>
      </c>
      <c r="E18" s="63">
        <v>51</v>
      </c>
      <c r="F18" s="53">
        <f>'Média Geral'!K15</f>
        <v>57.91</v>
      </c>
      <c r="G18" s="14">
        <f t="shared" si="0"/>
        <v>2953.41</v>
      </c>
      <c r="H18" s="64" t="s">
        <v>48</v>
      </c>
      <c r="I18" s="17"/>
    </row>
    <row r="19" spans="1:9" ht="78" customHeight="1" x14ac:dyDescent="0.25">
      <c r="A19" s="61">
        <v>17</v>
      </c>
      <c r="B19" s="45">
        <v>335387</v>
      </c>
      <c r="C19" s="62" t="s">
        <v>83</v>
      </c>
      <c r="D19" s="61" t="s">
        <v>22</v>
      </c>
      <c r="E19" s="63">
        <v>51</v>
      </c>
      <c r="F19" s="53">
        <f>'Média Geral'!K16</f>
        <v>25.43</v>
      </c>
      <c r="G19" s="14">
        <f t="shared" si="0"/>
        <v>1296.93</v>
      </c>
      <c r="H19" s="64" t="s">
        <v>48</v>
      </c>
      <c r="I19" s="17"/>
    </row>
    <row r="20" spans="1:9" ht="69" customHeight="1" x14ac:dyDescent="0.25">
      <c r="A20" s="61">
        <v>18</v>
      </c>
      <c r="B20" s="45">
        <v>397337</v>
      </c>
      <c r="C20" s="62" t="s">
        <v>84</v>
      </c>
      <c r="D20" s="61" t="s">
        <v>22</v>
      </c>
      <c r="E20" s="63">
        <v>51</v>
      </c>
      <c r="F20" s="53">
        <f>'Média Geral'!K17</f>
        <v>10.46</v>
      </c>
      <c r="G20" s="14">
        <f t="shared" si="0"/>
        <v>533.46</v>
      </c>
      <c r="H20" s="64" t="s">
        <v>48</v>
      </c>
      <c r="I20" s="17"/>
    </row>
    <row r="21" spans="1:9" ht="78" customHeight="1" x14ac:dyDescent="0.25">
      <c r="A21" s="61">
        <v>19</v>
      </c>
      <c r="B21" s="45">
        <v>464985</v>
      </c>
      <c r="C21" s="62" t="s">
        <v>85</v>
      </c>
      <c r="D21" s="61" t="s">
        <v>22</v>
      </c>
      <c r="E21" s="63">
        <v>51</v>
      </c>
      <c r="F21" s="53">
        <f>'Média Geral'!K18</f>
        <v>21.33</v>
      </c>
      <c r="G21" s="14">
        <f t="shared" si="0"/>
        <v>1087.83</v>
      </c>
      <c r="H21" s="64" t="s">
        <v>48</v>
      </c>
      <c r="I21" s="17"/>
    </row>
    <row r="22" spans="1:9" ht="69.75" customHeight="1" x14ac:dyDescent="0.25">
      <c r="A22" s="61">
        <v>20</v>
      </c>
      <c r="B22" s="45">
        <v>292786</v>
      </c>
      <c r="C22" s="62" t="s">
        <v>86</v>
      </c>
      <c r="D22" s="61" t="s">
        <v>22</v>
      </c>
      <c r="E22" s="63">
        <v>51</v>
      </c>
      <c r="F22" s="53">
        <f>'Média Geral'!K19</f>
        <v>55.67</v>
      </c>
      <c r="G22" s="14">
        <f t="shared" si="0"/>
        <v>2839.17</v>
      </c>
      <c r="H22" s="64" t="s">
        <v>48</v>
      </c>
      <c r="I22" s="17"/>
    </row>
    <row r="23" spans="1:9" ht="67.5" customHeight="1" x14ac:dyDescent="0.25">
      <c r="A23" s="61">
        <v>21</v>
      </c>
      <c r="B23" s="63">
        <v>230718</v>
      </c>
      <c r="C23" s="62" t="s">
        <v>87</v>
      </c>
      <c r="D23" s="61" t="s">
        <v>22</v>
      </c>
      <c r="E23" s="63">
        <v>51</v>
      </c>
      <c r="F23" s="53">
        <f>'Média Geral'!K20</f>
        <v>37.19</v>
      </c>
      <c r="G23" s="14">
        <f t="shared" si="0"/>
        <v>1896.6899999999998</v>
      </c>
      <c r="H23" s="64" t="s">
        <v>48</v>
      </c>
      <c r="I23" s="17"/>
    </row>
    <row r="24" spans="1:9" ht="104.25" customHeight="1" x14ac:dyDescent="0.25">
      <c r="A24" s="61">
        <v>22</v>
      </c>
      <c r="B24" s="63">
        <v>616121</v>
      </c>
      <c r="C24" s="62" t="s">
        <v>88</v>
      </c>
      <c r="D24" s="61" t="s">
        <v>22</v>
      </c>
      <c r="E24" s="63">
        <v>51</v>
      </c>
      <c r="F24" s="53">
        <f>'Média Geral'!K21</f>
        <v>60.71</v>
      </c>
      <c r="G24" s="14">
        <f t="shared" si="0"/>
        <v>3096.21</v>
      </c>
      <c r="H24" s="64" t="s">
        <v>48</v>
      </c>
      <c r="I24" s="17"/>
    </row>
    <row r="25" spans="1:9" ht="46.5" customHeight="1" x14ac:dyDescent="0.25">
      <c r="A25" s="61">
        <v>23</v>
      </c>
      <c r="B25" s="63">
        <v>334636</v>
      </c>
      <c r="C25" s="62" t="s">
        <v>89</v>
      </c>
      <c r="D25" s="61" t="s">
        <v>22</v>
      </c>
      <c r="E25" s="63">
        <v>51</v>
      </c>
      <c r="F25" s="53">
        <f>'Média Geral'!K22</f>
        <v>21.37</v>
      </c>
      <c r="G25" s="14">
        <f t="shared" si="0"/>
        <v>1089.8700000000001</v>
      </c>
      <c r="H25" s="64" t="s">
        <v>48</v>
      </c>
      <c r="I25" s="17"/>
    </row>
    <row r="26" spans="1:9" ht="79.5" customHeight="1" x14ac:dyDescent="0.25">
      <c r="A26" s="61">
        <v>24</v>
      </c>
      <c r="B26" s="63">
        <v>302579</v>
      </c>
      <c r="C26" s="62" t="s">
        <v>90</v>
      </c>
      <c r="D26" s="61" t="s">
        <v>22</v>
      </c>
      <c r="E26" s="63">
        <v>51</v>
      </c>
      <c r="F26" s="53">
        <f>'Média Geral'!K23</f>
        <v>53.74</v>
      </c>
      <c r="G26" s="14">
        <f t="shared" si="0"/>
        <v>2740.7400000000002</v>
      </c>
      <c r="H26" s="64" t="s">
        <v>48</v>
      </c>
      <c r="I26" s="17"/>
    </row>
    <row r="27" spans="1:9" ht="66" customHeight="1" x14ac:dyDescent="0.25">
      <c r="A27" s="61">
        <v>25</v>
      </c>
      <c r="B27" s="46">
        <v>450420</v>
      </c>
      <c r="C27" s="66" t="s">
        <v>91</v>
      </c>
      <c r="D27" s="44" t="s">
        <v>22</v>
      </c>
      <c r="E27" s="46">
        <v>102</v>
      </c>
      <c r="F27" s="53">
        <f>'Média Geral'!K24</f>
        <v>108.15</v>
      </c>
      <c r="G27" s="14">
        <f t="shared" si="0"/>
        <v>11031.300000000001</v>
      </c>
      <c r="H27" s="64" t="s">
        <v>48</v>
      </c>
      <c r="I27" s="17"/>
    </row>
    <row r="28" spans="1:9" ht="90.75" customHeight="1" x14ac:dyDescent="0.25">
      <c r="A28" s="61">
        <v>26</v>
      </c>
      <c r="B28" s="46">
        <v>631599</v>
      </c>
      <c r="C28" s="66" t="s">
        <v>92</v>
      </c>
      <c r="D28" s="44" t="s">
        <v>22</v>
      </c>
      <c r="E28" s="46">
        <v>255</v>
      </c>
      <c r="F28" s="53">
        <f>'Média Geral'!K25</f>
        <v>53.24</v>
      </c>
      <c r="G28" s="14">
        <f t="shared" si="0"/>
        <v>13576.2</v>
      </c>
      <c r="H28" s="64" t="s">
        <v>48</v>
      </c>
      <c r="I28" s="17"/>
    </row>
    <row r="29" spans="1:9" ht="78" customHeight="1" x14ac:dyDescent="0.25">
      <c r="A29" s="61">
        <v>27</v>
      </c>
      <c r="B29" s="46">
        <v>347460</v>
      </c>
      <c r="C29" s="66" t="s">
        <v>93</v>
      </c>
      <c r="D29" s="44" t="s">
        <v>22</v>
      </c>
      <c r="E29" s="46">
        <v>7</v>
      </c>
      <c r="F29" s="53">
        <f>'Média Geral'!K26</f>
        <v>2177.36</v>
      </c>
      <c r="G29" s="14">
        <f t="shared" si="0"/>
        <v>15241.52</v>
      </c>
      <c r="H29" s="64" t="s">
        <v>48</v>
      </c>
      <c r="I29" s="17"/>
    </row>
    <row r="30" spans="1:9" ht="81" customHeight="1" x14ac:dyDescent="0.25">
      <c r="A30" s="61">
        <v>28</v>
      </c>
      <c r="B30" s="46">
        <v>361977</v>
      </c>
      <c r="C30" s="66" t="s">
        <v>94</v>
      </c>
      <c r="D30" s="44" t="s">
        <v>22</v>
      </c>
      <c r="E30" s="46">
        <v>51</v>
      </c>
      <c r="F30" s="53">
        <f>'Média Geral'!K27</f>
        <v>697.57</v>
      </c>
      <c r="G30" s="14">
        <f t="shared" si="0"/>
        <v>35576.07</v>
      </c>
      <c r="H30" s="64" t="s">
        <v>48</v>
      </c>
      <c r="I30" s="17"/>
    </row>
    <row r="31" spans="1:9" ht="114" customHeight="1" x14ac:dyDescent="0.25">
      <c r="A31" s="61">
        <v>29</v>
      </c>
      <c r="B31" s="46">
        <v>445415</v>
      </c>
      <c r="C31" s="66" t="s">
        <v>95</v>
      </c>
      <c r="D31" s="44" t="s">
        <v>22</v>
      </c>
      <c r="E31" s="46">
        <v>7</v>
      </c>
      <c r="F31" s="53">
        <f>'Média Geral'!K28</f>
        <v>1764.13</v>
      </c>
      <c r="G31" s="14">
        <f t="shared" si="0"/>
        <v>12348.91</v>
      </c>
      <c r="H31" s="64" t="s">
        <v>48</v>
      </c>
      <c r="I31" s="17"/>
    </row>
    <row r="32" spans="1:9" ht="90.75" customHeight="1" x14ac:dyDescent="0.25">
      <c r="A32" s="61">
        <v>30</v>
      </c>
      <c r="B32" s="46">
        <v>401656</v>
      </c>
      <c r="C32" s="66" t="s">
        <v>96</v>
      </c>
      <c r="D32" s="44" t="s">
        <v>22</v>
      </c>
      <c r="E32" s="46">
        <v>102</v>
      </c>
      <c r="F32" s="53">
        <f>'Média Geral'!K29</f>
        <v>765.56</v>
      </c>
      <c r="G32" s="14">
        <f t="shared" si="0"/>
        <v>78087.12</v>
      </c>
      <c r="H32" s="64" t="s">
        <v>48</v>
      </c>
      <c r="I32" s="17"/>
    </row>
    <row r="33" spans="1:10" ht="106.5" customHeight="1" x14ac:dyDescent="0.25">
      <c r="A33" s="61">
        <v>31</v>
      </c>
      <c r="B33" s="46">
        <v>456992</v>
      </c>
      <c r="C33" s="66" t="s">
        <v>97</v>
      </c>
      <c r="D33" s="44" t="s">
        <v>22</v>
      </c>
      <c r="E33" s="46">
        <v>51</v>
      </c>
      <c r="F33" s="53">
        <f>'Média Geral'!K30</f>
        <v>1425.39</v>
      </c>
      <c r="G33" s="14">
        <f t="shared" si="0"/>
        <v>72694.89</v>
      </c>
      <c r="H33" s="64" t="s">
        <v>48</v>
      </c>
      <c r="I33" s="17"/>
    </row>
    <row r="34" spans="1:10" ht="80.25" customHeight="1" x14ac:dyDescent="0.25">
      <c r="A34" s="61">
        <v>32</v>
      </c>
      <c r="B34" s="46">
        <v>444252</v>
      </c>
      <c r="C34" s="66" t="s">
        <v>98</v>
      </c>
      <c r="D34" s="44" t="s">
        <v>22</v>
      </c>
      <c r="E34" s="46">
        <v>12</v>
      </c>
      <c r="F34" s="53">
        <f>'Média Geral'!K31</f>
        <v>3016.16</v>
      </c>
      <c r="G34" s="14">
        <f t="shared" si="0"/>
        <v>36193.919999999998</v>
      </c>
      <c r="H34" s="64" t="s">
        <v>48</v>
      </c>
      <c r="I34" s="17"/>
    </row>
    <row r="35" spans="1:10" ht="68.25" customHeight="1" x14ac:dyDescent="0.25">
      <c r="A35" s="61">
        <v>33</v>
      </c>
      <c r="B35" s="46">
        <v>440646</v>
      </c>
      <c r="C35" s="66" t="s">
        <v>99</v>
      </c>
      <c r="D35" s="44" t="s">
        <v>22</v>
      </c>
      <c r="E35" s="46">
        <v>12</v>
      </c>
      <c r="F35" s="53">
        <f>'Média Geral'!K32</f>
        <v>644.27</v>
      </c>
      <c r="G35" s="14">
        <f t="shared" si="0"/>
        <v>7731.24</v>
      </c>
      <c r="H35" s="64" t="s">
        <v>48</v>
      </c>
      <c r="I35" s="17"/>
    </row>
    <row r="36" spans="1:10" x14ac:dyDescent="0.25">
      <c r="A36" s="87" t="s">
        <v>6</v>
      </c>
      <c r="B36" s="88"/>
      <c r="C36" s="88"/>
      <c r="D36" s="88"/>
      <c r="E36" s="88"/>
      <c r="F36" s="89"/>
      <c r="G36" s="55">
        <f>SUM(G3:G35)</f>
        <v>810353.1</v>
      </c>
      <c r="H36" s="54"/>
      <c r="I36" s="13"/>
      <c r="J36" s="4"/>
    </row>
    <row r="37" spans="1:10" x14ac:dyDescent="0.25">
      <c r="I37" s="13"/>
    </row>
    <row r="39" spans="1:10" x14ac:dyDescent="0.25">
      <c r="D39" s="86" t="s">
        <v>54</v>
      </c>
      <c r="E39" s="86"/>
      <c r="F39" s="86"/>
      <c r="G39" s="34">
        <f>'[1]Média Geral'!O25</f>
        <v>0</v>
      </c>
    </row>
    <row r="40" spans="1:10" x14ac:dyDescent="0.25">
      <c r="D40" s="35"/>
      <c r="E40" s="35"/>
      <c r="F40" s="35"/>
      <c r="G40" s="35"/>
    </row>
    <row r="41" spans="1:10" x14ac:dyDescent="0.25">
      <c r="D41" s="86" t="s">
        <v>55</v>
      </c>
      <c r="E41" s="86"/>
      <c r="F41" s="86"/>
      <c r="G41" s="36">
        <f>G39-G37</f>
        <v>0</v>
      </c>
    </row>
    <row r="42" spans="1:10" x14ac:dyDescent="0.25">
      <c r="D42" s="35"/>
      <c r="E42" s="35"/>
      <c r="F42" s="35"/>
      <c r="G42" s="35"/>
    </row>
  </sheetData>
  <autoFilter ref="A1:H36" xr:uid="{00000000-0009-0000-0000-000002000000}">
    <filterColumn colId="5" showButton="0"/>
  </autoFilter>
  <mergeCells count="11">
    <mergeCell ref="G1:G2"/>
    <mergeCell ref="H1:H2"/>
    <mergeCell ref="D39:F39"/>
    <mergeCell ref="D41:F41"/>
    <mergeCell ref="A1:A2"/>
    <mergeCell ref="B1:B2"/>
    <mergeCell ref="C1:C2"/>
    <mergeCell ref="D1:D2"/>
    <mergeCell ref="E1:E2"/>
    <mergeCell ref="F1:F2"/>
    <mergeCell ref="A36:F36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Header>&amp;F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Média Geral</vt:lpstr>
      <vt:lpstr>Média P. Empresa</vt:lpstr>
      <vt:lpstr>Cota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Kallyenny Viana</dc:creator>
  <cp:lastModifiedBy>mauro jeronimo teles da silva jeronimo</cp:lastModifiedBy>
  <cp:lastPrinted>2025-12-05T15:16:01Z</cp:lastPrinted>
  <dcterms:created xsi:type="dcterms:W3CDTF">2022-08-12T19:58:57Z</dcterms:created>
  <dcterms:modified xsi:type="dcterms:W3CDTF">2026-04-17T15:02:00Z</dcterms:modified>
</cp:coreProperties>
</file>